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CONTA\Cuente Pública 2023\ANUAL\Anua_Digital_FIDOC_2023\Información Contable\"/>
    </mc:Choice>
  </mc:AlternateContent>
  <xr:revisionPtr revIDLastSave="0" documentId="13_ncr:1_{C7A9D640-5F89-4470-BE5B-A649BF021BE2}" xr6:coauthVersionLast="47" xr6:coauthVersionMax="47" xr10:uidLastSave="{00000000-0000-0000-0000-000000000000}"/>
  <bookViews>
    <workbookView xWindow="-120" yWindow="-120" windowWidth="29040" windowHeight="15840" tabRatio="863" activeTab="12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64" l="1"/>
  <c r="C10" i="64"/>
  <c r="C7" i="64" s="1"/>
  <c r="C61" i="62"/>
  <c r="C48" i="62" s="1"/>
  <c r="C80" i="62"/>
  <c r="C98" i="62"/>
  <c r="D99" i="62"/>
  <c r="C99" i="62"/>
  <c r="C62" i="62"/>
  <c r="C92" i="62"/>
  <c r="C133" i="62" l="1"/>
  <c r="C113" i="62" l="1"/>
  <c r="D139" i="60"/>
  <c r="D140" i="60"/>
  <c r="D141" i="60"/>
  <c r="D142" i="60"/>
  <c r="D143" i="60"/>
  <c r="D144" i="60"/>
  <c r="D145" i="60"/>
  <c r="D146" i="60"/>
  <c r="D147" i="60"/>
  <c r="D148" i="60"/>
  <c r="D149" i="60"/>
  <c r="D150" i="60"/>
  <c r="D151" i="60"/>
  <c r="D152" i="60"/>
  <c r="D153" i="60"/>
  <c r="D154" i="60"/>
  <c r="D155" i="60"/>
  <c r="D156" i="60"/>
  <c r="D157" i="60"/>
  <c r="D158" i="60"/>
  <c r="D159" i="60"/>
  <c r="D160" i="60"/>
  <c r="D161" i="60"/>
  <c r="D162" i="60"/>
  <c r="D163" i="60"/>
  <c r="D164" i="60"/>
  <c r="D165" i="60"/>
  <c r="D166" i="60"/>
  <c r="D167" i="60"/>
  <c r="D168" i="60"/>
  <c r="D169" i="60"/>
  <c r="D170" i="60"/>
  <c r="D171" i="60"/>
  <c r="D172" i="60"/>
  <c r="D173" i="60"/>
  <c r="D174" i="60"/>
  <c r="D175" i="60"/>
  <c r="D176" i="60"/>
  <c r="D177" i="60"/>
  <c r="D178" i="60"/>
  <c r="D179" i="60"/>
  <c r="D180" i="60"/>
  <c r="D181" i="60"/>
  <c r="D182" i="60"/>
  <c r="D183" i="60"/>
  <c r="D184" i="60"/>
  <c r="D185" i="60"/>
  <c r="D186" i="60"/>
  <c r="D187" i="60"/>
  <c r="D188" i="60"/>
  <c r="D189" i="60"/>
  <c r="D190" i="60"/>
  <c r="D191" i="60"/>
  <c r="D192" i="60"/>
  <c r="D193" i="60"/>
  <c r="D194" i="60"/>
  <c r="D195" i="60"/>
  <c r="D196" i="60"/>
  <c r="D197" i="60"/>
  <c r="D198" i="60"/>
  <c r="D199" i="60"/>
  <c r="D200" i="60"/>
  <c r="D201" i="60"/>
  <c r="D202" i="60"/>
  <c r="D203" i="60"/>
  <c r="D204" i="60"/>
  <c r="D205" i="60"/>
  <c r="D206" i="60"/>
  <c r="D207" i="60"/>
  <c r="D208" i="60"/>
  <c r="D209" i="60"/>
  <c r="D210" i="60"/>
  <c r="D211" i="60"/>
  <c r="D212" i="60"/>
  <c r="D213" i="60"/>
  <c r="D104" i="60"/>
  <c r="D105" i="60"/>
  <c r="D106" i="60"/>
  <c r="D107" i="60"/>
  <c r="D108" i="60"/>
  <c r="D109" i="60"/>
  <c r="D110" i="60"/>
  <c r="D111" i="60"/>
  <c r="D112" i="60"/>
  <c r="D113" i="60"/>
  <c r="D114" i="60"/>
  <c r="D115" i="60"/>
  <c r="D116" i="60"/>
  <c r="D117" i="60"/>
  <c r="D118" i="60"/>
  <c r="D119" i="60"/>
  <c r="D120" i="60"/>
  <c r="D121" i="60"/>
  <c r="D122" i="60"/>
  <c r="D123" i="60"/>
  <c r="D124" i="60"/>
  <c r="D125" i="60"/>
  <c r="D126" i="60"/>
  <c r="D127" i="60"/>
  <c r="D128" i="60"/>
  <c r="D129" i="60"/>
  <c r="D130" i="60"/>
  <c r="D131" i="60"/>
  <c r="D132" i="60"/>
  <c r="D133" i="60"/>
  <c r="D134" i="60"/>
  <c r="D135" i="60"/>
  <c r="D136" i="60"/>
  <c r="D137" i="60"/>
  <c r="D138" i="60"/>
  <c r="D103" i="60"/>
  <c r="D101" i="60"/>
  <c r="E103" i="59"/>
  <c r="F103" i="59"/>
  <c r="G103" i="59"/>
  <c r="D103" i="59"/>
  <c r="F112" i="59"/>
  <c r="F14" i="59"/>
  <c r="G14" i="59"/>
  <c r="A1" i="59"/>
  <c r="A1" i="64" s="1"/>
  <c r="A1" i="63" l="1"/>
  <c r="E1" i="62" l="1"/>
  <c r="E2" i="62"/>
  <c r="E3" i="62"/>
  <c r="D133" i="62" l="1"/>
  <c r="D43" i="62" l="1"/>
  <c r="C43" i="62"/>
  <c r="E1" i="61" l="1"/>
  <c r="H1" i="59"/>
  <c r="E3" i="61"/>
  <c r="E2" i="61"/>
  <c r="E3" i="60"/>
  <c r="C37" i="64" l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<sst xmlns="http://schemas.openxmlformats.org/spreadsheetml/2006/main" count="959" uniqueCount="669">
  <si>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</si>
  <si>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</si>
  <si>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</si>
  <si>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</si>
  <si>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</si>
  <si>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</si>
  <si>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</si>
  <si>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</si>
  <si>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</si>
  <si>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</si>
  <si>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</si>
  <si>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</si>
  <si>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</si>
  <si>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</si>
  <si>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</si>
  <si>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</si>
  <si>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</si>
  <si>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</si>
  <si>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</si>
  <si>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</si>
  <si>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</si>
  <si>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</si>
  <si>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</si>
  <si>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</si>
  <si>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</si>
  <si>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</si>
  <si>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</si>
  <si>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</si>
  <si>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</si>
  <si>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</si>
  <si>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</si>
  <si>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</si>
  <si>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</si>
  <si>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</si>
  <si>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</si>
  <si>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</si>
  <si>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</si>
  <si>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</si>
  <si>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</si>
  <si>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</si>
  <si>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</si>
  <si>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</si>
  <si>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</si>
  <si>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</si>
  <si>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</si>
  <si>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</si>
  <si>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</si>
  <si>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</si>
  <si>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</si>
  <si>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</si>
  <si>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</si>
  <si>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</si>
  <si>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</si>
  <si>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</si>
  <si>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</si>
  <si>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</si>
  <si>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</si>
  <si>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</si>
  <si>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</si>
  <si>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</si>
  <si>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</si>
  <si>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</si>
  <si>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</si>
  <si>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</si>
  <si>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</si>
  <si>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</si>
  <si>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</si>
  <si>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</si>
  <si>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</si>
  <si>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</si>
  <si>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</si>
  <si>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</si>
  <si>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</si>
  <si>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</si>
  <si>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</si>
  <si>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</si>
  <si>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</si>
  <si>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</si>
  <si>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</si>
  <si>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</si>
  <si>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</si>
  <si>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</si>
  <si>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</si>
  <si>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</si>
  <si>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</si>
  <si>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</si>
  <si>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</si>
  <si>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</si>
  <si>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</si>
  <si>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</si>
  <si>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</si>
  <si>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</si>
  <si>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</si>
  <si>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</si>
  <si>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</si>
  <si>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</si>
  <si>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</si>
  <si>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</si>
  <si>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</si>
  <si>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</si>
  <si>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</si>
  <si>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</si>
  <si>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</si>
  <si>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</si>
  <si>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</si>
  <si>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</si>
  <si>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</si>
  <si>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</si>
  <si>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</si>
  <si>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</si>
  <si>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</si>
  <si>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</si>
  <si>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</si>
  <si>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</si>
  <si>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</si>
  <si>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</si>
  <si>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</si>
  <si>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</si>
  <si>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</si>
  <si>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</si>
  <si>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</si>
  <si>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</si>
  <si>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</si>
  <si>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</si>
  <si>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</si>
  <si>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</si>
  <si>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</si>
  <si>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</si>
  <si>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</si>
  <si>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</si>
  <si>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</si>
  <si>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</si>
  <si>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</si>
  <si>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</si>
  <si>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</si>
  <si>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</si>
  <si>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</si>
  <si>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</si>
  <si>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</si>
  <si>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</si>
  <si>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</si>
  <si>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</si>
  <si>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</si>
  <si>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</si>
  <si>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</si>
  <si>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</si>
  <si>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</si>
  <si>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</si>
  <si>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</si>
  <si>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</si>
  <si>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</si>
  <si>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</si>
  <si>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</si>
  <si>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</si>
  <si>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</si>
  <si>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</si>
  <si>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</si>
  <si>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</si>
  <si>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</si>
  <si>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</si>
  <si>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</si>
  <si>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</si>
  <si>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</si>
  <si>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</si>
  <si>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</si>
  <si>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</si>
  <si>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</si>
  <si>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</si>
  <si>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</si>
  <si>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</si>
  <si>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</si>
  <si>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</si>
  <si>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</si>
  <si>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</si>
  <si>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</si>
  <si>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</si>
  <si>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</si>
  <si>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</si>
  <si>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</si>
  <si>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</si>
  <si>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</si>
  <si>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</si>
  <si>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</si>
  <si>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</si>
  <si>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</si>
  <si>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</si>
  <si>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</si>
  <si>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</si>
  <si>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</si>
  <si>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</si>
  <si>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</si>
  <si>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</si>
  <si>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</si>
  <si>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</si>
  <si>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</si>
  <si>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</si>
  <si>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</si>
  <si>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</si>
  <si>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</si>
  <si>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</si>
  <si>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</si>
  <si>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</si>
  <si>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</si>
  <si>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</si>
  <si>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</si>
  <si>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</si>
  <si>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</si>
  <si>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</si>
  <si>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</si>
  <si>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</si>
  <si>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</si>
  <si>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</si>
  <si>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</si>
  <si>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</si>
  <si>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</si>
  <si>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</si>
  <si>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</si>
  <si>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</si>
  <si>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</si>
  <si>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</si>
  <si>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</si>
  <si>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</si>
  <si>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</si>
  <si>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</si>
  <si>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</si>
  <si>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</si>
  <si>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</si>
  <si>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</si>
  <si>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</si>
  <si>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</si>
  <si>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</si>
  <si>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</si>
  <si>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</si>
  <si>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</si>
  <si>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</si>
  <si>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</si>
  <si>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</si>
  <si>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</si>
  <si>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</si>
  <si>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</si>
  <si>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</si>
  <si>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</si>
  <si>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</si>
  <si>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</si>
  <si>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</si>
  <si>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</si>
  <si>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</si>
  <si>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</si>
  <si>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</si>
  <si>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</si>
  <si>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</si>
  <si>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</si>
  <si>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</si>
  <si>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</si>
  <si>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</si>
  <si>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</si>
  <si>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</si>
  <si>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</si>
  <si>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</si>
  <si>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</si>
  <si>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</si>
  <si>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</si>
  <si>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</si>
  <si>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</si>
  <si>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</si>
  <si>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</si>
  <si>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</si>
  <si>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</si>
  <si>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</si>
  <si>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</si>
  <si>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</si>
  <si>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</si>
  <si>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</si>
  <si>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</si>
  <si>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</si>
  <si>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</si>
  <si>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</si>
  <si>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</si>
  <si>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</si>
  <si>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</si>
  <si>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</si>
  <si>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</si>
  <si>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</si>
  <si>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</si>
  <si>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</si>
  <si>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</si>
  <si>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</si>
  <si>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</si>
  <si>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</si>
  <si>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</si>
  <si>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</si>
  <si>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</si>
  <si>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</si>
  <si>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</si>
  <si>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</si>
  <si>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</si>
  <si>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</si>
  <si>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</si>
  <si>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</si>
  <si>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</si>
  <si>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</si>
  <si>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</si>
  <si>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</si>
  <si>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</si>
  <si>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</si>
  <si>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</si>
  <si>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</si>
  <si>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</si>
  <si>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</si>
  <si>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</si>
  <si>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</si>
  <si>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</si>
  <si>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</si>
  <si>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</si>
  <si>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</si>
  <si>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</si>
  <si>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</si>
  <si>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</si>
  <si>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</si>
  <si>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</si>
  <si>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</si>
  <si>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</si>
  <si>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</si>
  <si>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</si>
  <si>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</si>
  <si>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</si>
  <si>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</si>
  <si>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</si>
  <si>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</si>
  <si>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</si>
  <si>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</si>
  <si>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</si>
  <si>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</si>
  <si>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</si>
  <si>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</si>
  <si>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</si>
  <si>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</si>
  <si>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</si>
  <si>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</si>
  <si>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</si>
  <si>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</si>
  <si>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</si>
  <si>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</si>
  <si>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</si>
  <si>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</si>
  <si>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</si>
  <si>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</si>
  <si>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</si>
  <si>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</si>
  <si>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</si>
  <si>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</si>
  <si>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</si>
  <si>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</si>
  <si>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</si>
  <si>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</si>
  <si>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</si>
  <si>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</si>
  <si>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</si>
  <si>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</si>
  <si>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</si>
  <si>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</si>
  <si>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</si>
  <si>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</si>
  <si>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</si>
  <si>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</si>
  <si>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</si>
  <si>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</si>
  <si>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</si>
  <si>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</si>
  <si>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</si>
  <si>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</si>
  <si>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</si>
  <si>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</si>
  <si>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</si>
  <si>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</si>
  <si>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</si>
  <si>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</si>
  <si>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</si>
  <si>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</si>
  <si>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</si>
  <si>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</si>
  <si>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</si>
  <si>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</si>
  <si>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</si>
  <si>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</si>
  <si>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</si>
  <si>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</si>
  <si>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</si>
  <si>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</si>
  <si>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</si>
  <si>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</si>
  <si>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</si>
  <si>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</si>
  <si>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</si>
  <si>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</si>
  <si>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</si>
  <si>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</si>
  <si>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</si>
  <si>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</si>
  <si>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</si>
  <si>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</si>
  <si>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</si>
  <si>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</si>
  <si>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</si>
  <si>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</si>
  <si>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</si>
  <si>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</si>
  <si>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</si>
  <si>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</si>
  <si>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</si>
  <si>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</si>
  <si>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</si>
  <si>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</si>
  <si>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</si>
  <si>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</si>
  <si>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</si>
  <si>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</si>
  <si>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</si>
  <si>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</si>
  <si>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</si>
  <si>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</si>
  <si>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</si>
  <si>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</si>
  <si>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</si>
  <si>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</si>
  <si>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</si>
  <si>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</si>
  <si>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</si>
  <si>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</si>
  <si>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</si>
  <si>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</si>
  <si>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</si>
  <si>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</si>
  <si>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</si>
  <si>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</si>
  <si>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</si>
  <si>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</si>
  <si>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</si>
  <si>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</si>
  <si>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</si>
  <si>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</si>
  <si>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</si>
  <si>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</si>
  <si>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</si>
  <si>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</si>
  <si>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</si>
  <si>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</si>
  <si>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</si>
  <si>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</si>
  <si>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</si>
  <si>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</si>
  <si>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</si>
  <si>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</si>
  <si>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</si>
  <si>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</si>
  <si>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</si>
  <si>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</si>
  <si>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</si>
  <si>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</si>
  <si>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</si>
  <si>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</si>
  <si>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</si>
  <si>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</si>
  <si>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</si>
  <si>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</si>
  <si>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</si>
  <si>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</si>
  <si>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</si>
  <si>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</si>
  <si>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</si>
  <si>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</si>
  <si>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</si>
  <si>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</si>
  <si>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</si>
  <si>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</si>
  <si>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</si>
  <si>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</si>
  <si>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</si>
  <si>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</si>
  <si>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</si>
  <si>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</si>
  <si>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</si>
  <si>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</si>
  <si>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</si>
  <si>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</si>
  <si>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</si>
  <si>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</si>
  <si>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</si>
  <si>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</si>
  <si>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</si>
  <si>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</si>
  <si>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</si>
  <si>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</si>
  <si>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</si>
  <si>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</si>
  <si>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</si>
  <si>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</si>
  <si>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</si>
  <si>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</si>
  <si>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</si>
  <si>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</si>
  <si>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</si>
  <si>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</si>
  <si>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</si>
  <si>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</si>
  <si>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</si>
  <si>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</si>
  <si>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</si>
  <si>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</si>
  <si>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</si>
  <si>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</si>
  <si>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</si>
  <si>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</si>
  <si>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</si>
  <si>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</si>
  <si>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</si>
  <si>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</si>
  <si>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</si>
  <si>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</si>
  <si>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</si>
  <si>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</si>
  <si>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</si>
  <si>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</si>
  <si>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</si>
  <si>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</si>
  <si>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</si>
  <si>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</si>
  <si>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</si>
  <si>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</si>
  <si>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</si>
  <si>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</si>
  <si>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</si>
  <si>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</si>
  <si>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</si>
  <si>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</si>
  <si>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</si>
  <si>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</si>
  <si>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</si>
  <si>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</si>
  <si>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</si>
  <si>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</si>
  <si>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</si>
  <si>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</si>
  <si>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</si>
  <si>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</si>
  <si>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</si>
  <si>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</si>
  <si>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</si>
  <si>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</si>
  <si>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</si>
  <si>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</si>
  <si>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</si>
  <si>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</si>
  <si>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</si>
  <si>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</si>
  <si>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</si>
  <si>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</si>
  <si>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</si>
  <si>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</si>
  <si>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</si>
  <si>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</si>
  <si>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</si>
  <si>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</si>
  <si>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</si>
  <si>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</si>
  <si>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</si>
  <si>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</si>
  <si>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</si>
  <si>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</si>
  <si>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</si>
  <si>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</si>
  <si>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</si>
  <si>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</si>
  <si>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</si>
  <si>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</si>
  <si>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</si>
  <si>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</si>
  <si>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</si>
  <si>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</si>
  <si>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</si>
  <si>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</si>
  <si>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</si>
  <si>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</si>
  <si>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</si>
  <si>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</si>
  <si>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</si>
  <si>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</si>
  <si>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</si>
  <si>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</si>
  <si>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</si>
  <si>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</si>
  <si>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</si>
  <si>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</si>
  <si>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</si>
  <si>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</si>
  <si>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</si>
  <si>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</si>
  <si>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</si>
  <si>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</si>
  <si>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</si>
  <si>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</si>
  <si>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</si>
  <si>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</si>
  <si>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</si>
  <si>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</si>
  <si>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</si>
  <si>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</si>
  <si>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</si>
  <si>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</si>
  <si>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</si>
  <si>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</si>
  <si>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</si>
  <si>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</si>
  <si>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</si>
  <si>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</si>
  <si>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</si>
  <si>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</si>
  <si>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</si>
  <si>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</si>
  <si>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</si>
  <si>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</si>
  <si>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</si>
  <si>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</si>
  <si>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</si>
  <si>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</si>
  <si>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</si>
  <si>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</si>
  <si>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</si>
  <si>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</si>
  <si>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</si>
  <si>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</si>
  <si>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</si>
  <si>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</si>
  <si>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</si>
  <si>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</si>
  <si>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</si>
  <si>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</si>
  <si>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</si>
  <si>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</si>
  <si>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</si>
  <si>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</si>
  <si>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</si>
  <si>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</si>
  <si>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</si>
  <si>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Fideicomiso de Obras por Cooperación</t>
  </si>
  <si>
    <t>CUENTA DE NATURALEZA DEUDORA , REPRESENTA LOS RECURSOS INVERTIDOS DIARIAMENTE POR LA FIDUCIARIA.</t>
  </si>
  <si>
    <t>Aportaciones Realizadas Por Los Vecinos En Cajas De La Tesorería Municipal</t>
  </si>
  <si>
    <t>Fondo revolvente</t>
  </si>
  <si>
    <t>Recurso de anticipos  por amortizar de contratos vigentes de obra</t>
  </si>
  <si>
    <t>Linea recta</t>
  </si>
  <si>
    <t>Calculo de depreciación conforme a la CONAC/ valor historico</t>
  </si>
  <si>
    <t>10% mob. y 33.30% Computo</t>
  </si>
  <si>
    <t>Pago en el siguiente mes</t>
  </si>
  <si>
    <t>Pago según avance de obra y fondeado con aport. de cooperadores</t>
  </si>
  <si>
    <t>Se paga de forma mensual al SAT a través de la fiduciaria y a la  la Camara de forma semestral</t>
  </si>
  <si>
    <t>Recurso depósitado por contratistas pend. de entregar estimación para registro; así como el  recurso a pagar al municipio por concepto de nóminas y partida 3981.</t>
  </si>
  <si>
    <t>Particulares</t>
  </si>
  <si>
    <t>Aportaciones para obras diversas</t>
  </si>
  <si>
    <t>Aportaciones de Obras No Iniciadas</t>
  </si>
  <si>
    <t>Recurso a devolver  a los cooperadores por obras canceladas y saldos a favor de obras terminadas</t>
  </si>
  <si>
    <t>Recurso obtenido principalmente de las aportaciones de los vecinos de obras en proceso, deductivas a contratistas y accesorios pagados por PAE</t>
  </si>
  <si>
    <t>Productos financieros generados por el recurso invertido en bancos.</t>
  </si>
  <si>
    <t>Pago de sueldo al personal de base</t>
  </si>
  <si>
    <t>Pago de fondo ahorro, premio de punt. Y asist. Despemsa,etc.</t>
  </si>
  <si>
    <t>Municipal</t>
  </si>
  <si>
    <t>17,839,975.04</t>
  </si>
  <si>
    <t>Anual</t>
  </si>
  <si>
    <t>Cuenta Pública</t>
  </si>
  <si>
    <t>Correspondiente del 01 de Enero al 31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</si>
</sst>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0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E17" sqref="E17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7" t="s">
        <v>644</v>
      </c>
      <c r="B1" s="148"/>
      <c r="C1" s="149" t="s">
        <v>0</v>
      </c>
      <c r="D1" s="150">
        <v>2023</v>
      </c>
    </row>
    <row r="2" spans="1:4" x14ac:dyDescent="0.2">
      <c r="A2" s="151" t="s">
        <v>1</v>
      </c>
      <c r="B2" s="143"/>
      <c r="C2" s="152" t="s">
        <v>2</v>
      </c>
      <c r="D2" s="153" t="s">
        <v>666</v>
      </c>
    </row>
    <row r="3" spans="1:4" x14ac:dyDescent="0.2">
      <c r="A3" s="151" t="s">
        <v>668</v>
      </c>
      <c r="B3" s="143"/>
      <c r="C3" s="152" t="s">
        <v>3</v>
      </c>
      <c r="D3" s="154" t="s">
        <v>667</v>
      </c>
    </row>
    <row r="4" spans="1:4" x14ac:dyDescent="0.2">
      <c r="A4" s="155" t="s">
        <v>4</v>
      </c>
      <c r="B4" s="144"/>
      <c r="C4" s="144"/>
      <c r="D4" s="156"/>
    </row>
    <row r="5" spans="1:4" ht="15" customHeight="1" x14ac:dyDescent="0.2">
      <c r="A5" s="145" t="s">
        <v>5</v>
      </c>
      <c r="B5" s="146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61" t="s">
        <v>61</v>
      </c>
    </row>
    <row r="40" spans="1:4" x14ac:dyDescent="0.2">
      <c r="A40" s="17"/>
      <c r="B40" s="61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57" t="s">
        <v>63</v>
      </c>
      <c r="B43" s="157"/>
      <c r="C43" s="138"/>
      <c r="D43" s="138"/>
    </row>
  </sheetData>
  <sheetProtection formatCells="0" formatColumns="0" formatRows="0" autoFilter="0" pivotTables="0"/>
  <mergeCells count="1">
    <mergeCell ref="A43:B43"/>
  </mergeCells>
  <dataValidations count="3">
    <dataValidation type="list" allowBlank="1" showInputMessage="1" showErrorMessage="1" prompt="Escoger el corte de la información, ya se trimestral (1 al 4) o anual (4)." sqref="D4" xr:uid="{4E7B7069-DBBD-4A3C-AC4D-AB37F99A267E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1EC3CF5-E1EA-46F5-B69E-F5AC1AF65583}">
      <formula1>"Trimestral, Anual"</formula1>
    </dataValidation>
    <dataValidation type="list" allowBlank="1" showInputMessage="1" showErrorMessage="1" prompt="Escoger el corte de la información, ya se trimestral (1 al 4) o anual (4)." sqref="D3" xr:uid="{A36AA907-0C72-474D-ADDA-4CF9783636DA}">
      <formula1>"1, 2, 3, 4, Cuenta Pública"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2"/>
  <sheetViews>
    <sheetView showGridLines="0" zoomScale="150" zoomScaleNormal="150" workbookViewId="0">
      <selection activeCell="C12" sqref="C12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62" t="str">
        <f>ESF!A1</f>
        <v>Fideicomiso de Obras por Cooperación</v>
      </c>
      <c r="B1" s="163"/>
      <c r="C1" s="164"/>
    </row>
    <row r="2" spans="1:3" s="54" customFormat="1" ht="18" customHeight="1" x14ac:dyDescent="0.25">
      <c r="A2" s="165" t="s">
        <v>520</v>
      </c>
      <c r="B2" s="166"/>
      <c r="C2" s="167"/>
    </row>
    <row r="3" spans="1:3" s="54" customFormat="1" ht="18" customHeight="1" x14ac:dyDescent="0.25">
      <c r="A3" s="165" t="str">
        <f>ESF!A3</f>
        <v>Correspondiente del 01 de Enero al 31 de diciembre</v>
      </c>
      <c r="B3" s="166"/>
      <c r="C3" s="167"/>
    </row>
    <row r="4" spans="1:3" s="56" customFormat="1" x14ac:dyDescent="0.2">
      <c r="A4" s="168" t="s">
        <v>521</v>
      </c>
      <c r="B4" s="169"/>
      <c r="C4" s="170"/>
    </row>
    <row r="5" spans="1:3" x14ac:dyDescent="0.2">
      <c r="A5" s="71" t="s">
        <v>522</v>
      </c>
      <c r="B5" s="71"/>
      <c r="C5" s="72">
        <v>28926917.780000001</v>
      </c>
    </row>
    <row r="6" spans="1:3" x14ac:dyDescent="0.2">
      <c r="A6" s="73"/>
      <c r="B6" s="74"/>
      <c r="C6" s="75"/>
    </row>
    <row r="7" spans="1:3" x14ac:dyDescent="0.2">
      <c r="A7" s="84" t="s">
        <v>523</v>
      </c>
      <c r="B7" s="84"/>
      <c r="C7" s="76">
        <f>SUM(C8:C13)</f>
        <v>0</v>
      </c>
    </row>
    <row r="8" spans="1:3" x14ac:dyDescent="0.2">
      <c r="A8" s="92" t="s">
        <v>524</v>
      </c>
      <c r="B8" s="91" t="s">
        <v>312</v>
      </c>
      <c r="C8" s="77">
        <v>0</v>
      </c>
    </row>
    <row r="9" spans="1:3" x14ac:dyDescent="0.2">
      <c r="A9" s="78" t="s">
        <v>525</v>
      </c>
      <c r="B9" s="79" t="s">
        <v>526</v>
      </c>
      <c r="C9" s="77">
        <v>0</v>
      </c>
    </row>
    <row r="10" spans="1:3" x14ac:dyDescent="0.2">
      <c r="A10" s="78" t="s">
        <v>527</v>
      </c>
      <c r="B10" s="79" t="s">
        <v>321</v>
      </c>
      <c r="C10" s="77">
        <v>0</v>
      </c>
    </row>
    <row r="11" spans="1:3" x14ac:dyDescent="0.2">
      <c r="A11" s="78" t="s">
        <v>528</v>
      </c>
      <c r="B11" s="79" t="s">
        <v>322</v>
      </c>
      <c r="C11" s="77">
        <v>0</v>
      </c>
    </row>
    <row r="12" spans="1:3" x14ac:dyDescent="0.2">
      <c r="A12" s="78" t="s">
        <v>529</v>
      </c>
      <c r="B12" s="79" t="s">
        <v>323</v>
      </c>
      <c r="C12" s="77">
        <v>0</v>
      </c>
    </row>
    <row r="13" spans="1:3" x14ac:dyDescent="0.2">
      <c r="A13" s="80" t="s">
        <v>530</v>
      </c>
      <c r="B13" s="81" t="s">
        <v>531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532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533</v>
      </c>
      <c r="C16" s="77">
        <v>0</v>
      </c>
    </row>
    <row r="17" spans="1:3" x14ac:dyDescent="0.2">
      <c r="A17" s="86">
        <v>3.2</v>
      </c>
      <c r="B17" s="79" t="s">
        <v>534</v>
      </c>
      <c r="C17" s="77">
        <v>0</v>
      </c>
    </row>
    <row r="18" spans="1:3" x14ac:dyDescent="0.2">
      <c r="A18" s="86">
        <v>3.3</v>
      </c>
      <c r="B18" s="81" t="s">
        <v>535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536</v>
      </c>
      <c r="B20" s="90"/>
      <c r="C20" s="72">
        <f>C5+C7-C15</f>
        <v>28926917.780000001</v>
      </c>
    </row>
    <row r="22" spans="1:3" x14ac:dyDescent="0.2">
      <c r="B22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39"/>
  <sheetViews>
    <sheetView showGridLines="0" zoomScale="130" zoomScaleNormal="130" workbookViewId="0">
      <selection activeCell="G16" sqref="G16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71" t="str">
        <f>ESF!A1</f>
        <v>Fideicomiso de Obras por Cooperación</v>
      </c>
      <c r="B1" s="172"/>
      <c r="C1" s="173"/>
    </row>
    <row r="2" spans="1:3" s="57" customFormat="1" ht="18.95" customHeight="1" x14ac:dyDescent="0.25">
      <c r="A2" s="174" t="s">
        <v>537</v>
      </c>
      <c r="B2" s="175"/>
      <c r="C2" s="176"/>
    </row>
    <row r="3" spans="1:3" s="57" customFormat="1" ht="18.95" customHeight="1" x14ac:dyDescent="0.25">
      <c r="A3" s="174" t="str">
        <f>ESF!A3</f>
        <v>Correspondiente del 01 de Enero al 31 de diciembre</v>
      </c>
      <c r="B3" s="175"/>
      <c r="C3" s="176"/>
    </row>
    <row r="4" spans="1:3" x14ac:dyDescent="0.2">
      <c r="A4" s="168" t="s">
        <v>521</v>
      </c>
      <c r="B4" s="169"/>
      <c r="C4" s="170"/>
    </row>
    <row r="5" spans="1:3" x14ac:dyDescent="0.2">
      <c r="A5" s="101" t="s">
        <v>538</v>
      </c>
      <c r="B5" s="71"/>
      <c r="C5" s="94" t="s">
        <v>665</v>
      </c>
    </row>
    <row r="6" spans="1:3" x14ac:dyDescent="0.2">
      <c r="A6" s="95"/>
      <c r="B6" s="74"/>
      <c r="C6" s="96"/>
    </row>
    <row r="7" spans="1:3" x14ac:dyDescent="0.2">
      <c r="A7" s="84" t="s">
        <v>539</v>
      </c>
      <c r="B7" s="97"/>
      <c r="C7" s="76">
        <f>SUM(C8:C22)</f>
        <v>734106.03999999992</v>
      </c>
    </row>
    <row r="8" spans="1:3" x14ac:dyDescent="0.2">
      <c r="A8" s="102">
        <v>2.1</v>
      </c>
      <c r="B8" s="103" t="s">
        <v>343</v>
      </c>
      <c r="C8" s="104">
        <v>0</v>
      </c>
    </row>
    <row r="9" spans="1:3" x14ac:dyDescent="0.2">
      <c r="A9" s="102">
        <v>2.2000000000000002</v>
      </c>
      <c r="B9" s="103" t="s">
        <v>340</v>
      </c>
      <c r="C9" s="104">
        <v>0</v>
      </c>
    </row>
    <row r="10" spans="1:3" x14ac:dyDescent="0.2">
      <c r="A10" s="111">
        <v>2.2999999999999998</v>
      </c>
      <c r="B10" s="93" t="s">
        <v>129</v>
      </c>
      <c r="C10" s="104">
        <f>63176.56+431148.88+15703</f>
        <v>510028.44</v>
      </c>
    </row>
    <row r="11" spans="1:3" x14ac:dyDescent="0.2">
      <c r="A11" s="111">
        <v>2.4</v>
      </c>
      <c r="B11" s="93" t="s">
        <v>130</v>
      </c>
      <c r="C11" s="104">
        <v>0</v>
      </c>
    </row>
    <row r="12" spans="1:3" x14ac:dyDescent="0.2">
      <c r="A12" s="111">
        <v>2.5</v>
      </c>
      <c r="B12" s="93" t="s">
        <v>131</v>
      </c>
      <c r="C12" s="104">
        <v>0</v>
      </c>
    </row>
    <row r="13" spans="1:3" x14ac:dyDescent="0.2">
      <c r="A13" s="111">
        <v>2.6</v>
      </c>
      <c r="B13" s="93" t="s">
        <v>132</v>
      </c>
      <c r="C13" s="104">
        <v>0</v>
      </c>
    </row>
    <row r="14" spans="1:3" x14ac:dyDescent="0.2">
      <c r="A14" s="111">
        <v>2.7</v>
      </c>
      <c r="B14" s="93" t="s">
        <v>133</v>
      </c>
      <c r="C14" s="104">
        <v>0</v>
      </c>
    </row>
    <row r="15" spans="1:3" x14ac:dyDescent="0.2">
      <c r="A15" s="111">
        <v>2.8</v>
      </c>
      <c r="B15" s="93" t="s">
        <v>134</v>
      </c>
      <c r="C15" s="104">
        <v>23301.64</v>
      </c>
    </row>
    <row r="16" spans="1:3" x14ac:dyDescent="0.2">
      <c r="A16" s="111">
        <v>2.9</v>
      </c>
      <c r="B16" s="93" t="s">
        <v>136</v>
      </c>
      <c r="C16" s="104">
        <v>0</v>
      </c>
    </row>
    <row r="17" spans="1:3" x14ac:dyDescent="0.2">
      <c r="A17" s="111" t="s">
        <v>540</v>
      </c>
      <c r="B17" s="93" t="s">
        <v>541</v>
      </c>
      <c r="C17" s="104">
        <v>0</v>
      </c>
    </row>
    <row r="18" spans="1:3" x14ac:dyDescent="0.2">
      <c r="A18" s="111" t="s">
        <v>542</v>
      </c>
      <c r="B18" s="93" t="s">
        <v>140</v>
      </c>
      <c r="C18" s="104">
        <v>200775.96</v>
      </c>
    </row>
    <row r="19" spans="1:3" x14ac:dyDescent="0.2">
      <c r="A19" s="111" t="s">
        <v>543</v>
      </c>
      <c r="B19" s="93" t="s">
        <v>544</v>
      </c>
      <c r="C19" s="104">
        <v>0</v>
      </c>
    </row>
    <row r="20" spans="1:3" x14ac:dyDescent="0.2">
      <c r="A20" s="111" t="s">
        <v>545</v>
      </c>
      <c r="B20" s="93" t="s">
        <v>546</v>
      </c>
      <c r="C20" s="104">
        <v>0</v>
      </c>
    </row>
    <row r="21" spans="1:3" x14ac:dyDescent="0.2">
      <c r="A21" s="111" t="s">
        <v>547</v>
      </c>
      <c r="B21" s="93" t="s">
        <v>548</v>
      </c>
      <c r="C21" s="104">
        <v>0</v>
      </c>
    </row>
    <row r="22" spans="1:3" x14ac:dyDescent="0.2">
      <c r="A22" s="111" t="s">
        <v>549</v>
      </c>
      <c r="B22" s="93" t="s">
        <v>550</v>
      </c>
      <c r="C22" s="104">
        <v>0</v>
      </c>
    </row>
    <row r="23" spans="1:3" x14ac:dyDescent="0.2">
      <c r="A23" s="111" t="s">
        <v>551</v>
      </c>
      <c r="B23" s="93" t="s">
        <v>552</v>
      </c>
      <c r="C23" s="104">
        <v>0</v>
      </c>
    </row>
    <row r="24" spans="1:3" x14ac:dyDescent="0.2">
      <c r="A24" s="111" t="s">
        <v>553</v>
      </c>
      <c r="B24" s="93" t="s">
        <v>554</v>
      </c>
      <c r="C24" s="104">
        <v>0</v>
      </c>
    </row>
    <row r="25" spans="1:3" x14ac:dyDescent="0.2">
      <c r="A25" s="111" t="s">
        <v>555</v>
      </c>
      <c r="B25" s="93" t="s">
        <v>556</v>
      </c>
      <c r="C25" s="104">
        <v>0</v>
      </c>
    </row>
    <row r="26" spans="1:3" x14ac:dyDescent="0.2">
      <c r="A26" s="111" t="s">
        <v>557</v>
      </c>
      <c r="B26" s="93" t="s">
        <v>558</v>
      </c>
      <c r="C26" s="104">
        <v>0</v>
      </c>
    </row>
    <row r="27" spans="1:3" x14ac:dyDescent="0.2">
      <c r="A27" s="111" t="s">
        <v>559</v>
      </c>
      <c r="B27" s="93" t="s">
        <v>560</v>
      </c>
      <c r="C27" s="104">
        <v>0</v>
      </c>
    </row>
    <row r="28" spans="1:3" x14ac:dyDescent="0.2">
      <c r="A28" s="111" t="s">
        <v>561</v>
      </c>
      <c r="B28" s="103" t="s">
        <v>562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563</v>
      </c>
      <c r="B30" s="108"/>
      <c r="C30" s="109">
        <f>+C31</f>
        <v>286617.67</v>
      </c>
    </row>
    <row r="31" spans="1:3" x14ac:dyDescent="0.2">
      <c r="A31" s="111" t="s">
        <v>564</v>
      </c>
      <c r="B31" s="93" t="s">
        <v>413</v>
      </c>
      <c r="C31" s="104">
        <v>286617.67</v>
      </c>
    </row>
    <row r="32" spans="1:3" x14ac:dyDescent="0.2">
      <c r="A32" s="111" t="s">
        <v>565</v>
      </c>
      <c r="B32" s="93" t="s">
        <v>422</v>
      </c>
      <c r="C32" s="104">
        <v>0</v>
      </c>
    </row>
    <row r="33" spans="1:3" x14ac:dyDescent="0.2">
      <c r="A33" s="111" t="s">
        <v>566</v>
      </c>
      <c r="B33" s="93" t="s">
        <v>425</v>
      </c>
      <c r="C33" s="104">
        <v>0</v>
      </c>
    </row>
    <row r="34" spans="1:3" x14ac:dyDescent="0.2">
      <c r="A34" s="111" t="s">
        <v>567</v>
      </c>
      <c r="B34" s="93" t="s">
        <v>431</v>
      </c>
      <c r="C34" s="104">
        <v>0</v>
      </c>
    </row>
    <row r="35" spans="1:3" x14ac:dyDescent="0.2">
      <c r="A35" s="111" t="s">
        <v>568</v>
      </c>
      <c r="B35" s="103" t="s">
        <v>569</v>
      </c>
      <c r="C35" s="110">
        <v>0</v>
      </c>
    </row>
    <row r="36" spans="1:3" x14ac:dyDescent="0.2">
      <c r="A36" s="95"/>
      <c r="B36" s="98"/>
      <c r="C36" s="99"/>
    </row>
    <row r="37" spans="1:3" x14ac:dyDescent="0.2">
      <c r="A37" s="100" t="s">
        <v>570</v>
      </c>
      <c r="B37" s="71"/>
      <c r="C37" s="72">
        <f>C5-C7+C30</f>
        <v>17392486.670000002</v>
      </c>
    </row>
    <row r="39" spans="1:3" x14ac:dyDescent="0.2">
      <c r="B39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49"/>
  <sheetViews>
    <sheetView workbookViewId="0">
      <selection activeCell="B33" sqref="B33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1" t="str">
        <f>'Notas a los Edos Financieros'!A1</f>
        <v>Fideicomiso de Obras por Cooperación</v>
      </c>
      <c r="B1" s="177"/>
      <c r="C1" s="177"/>
      <c r="D1" s="177"/>
      <c r="E1" s="177"/>
      <c r="F1" s="177"/>
      <c r="G1" s="45" t="s">
        <v>0</v>
      </c>
      <c r="H1" s="46">
        <f>'Notas a los Edos Financieros'!D1</f>
        <v>2023</v>
      </c>
    </row>
    <row r="2" spans="1:10" ht="18.95" customHeight="1" x14ac:dyDescent="0.2">
      <c r="A2" s="161" t="s">
        <v>571</v>
      </c>
      <c r="B2" s="177"/>
      <c r="C2" s="177"/>
      <c r="D2" s="177"/>
      <c r="E2" s="177"/>
      <c r="F2" s="177"/>
      <c r="G2" s="45" t="s">
        <v>2</v>
      </c>
      <c r="H2" s="46" t="str">
        <f>'Notas a los Edos Financieros'!D2</f>
        <v>Anual</v>
      </c>
    </row>
    <row r="3" spans="1:10" ht="18.95" customHeight="1" x14ac:dyDescent="0.2">
      <c r="A3" s="161" t="str">
        <f>'Notas a los Edos Financieros'!A3</f>
        <v>Correspondiente del 01 de Enero al 31 de diciembre</v>
      </c>
      <c r="B3" s="177"/>
      <c r="C3" s="177"/>
      <c r="D3" s="177"/>
      <c r="E3" s="177"/>
      <c r="F3" s="177"/>
      <c r="G3" s="45" t="s">
        <v>3</v>
      </c>
      <c r="H3" s="46" t="str">
        <f>'Notas a los Edos Financieros'!D3</f>
        <v>Cuenta Pública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67</v>
      </c>
      <c r="B7" s="126" t="s">
        <v>572</v>
      </c>
      <c r="C7" s="125" t="s">
        <v>573</v>
      </c>
      <c r="D7" s="125" t="s">
        <v>574</v>
      </c>
      <c r="E7" s="125" t="s">
        <v>575</v>
      </c>
      <c r="F7" s="125" t="s">
        <v>576</v>
      </c>
      <c r="G7" s="125" t="s">
        <v>577</v>
      </c>
      <c r="H7" s="125" t="s">
        <v>578</v>
      </c>
      <c r="I7" s="125" t="s">
        <v>579</v>
      </c>
      <c r="J7" s="125" t="s">
        <v>580</v>
      </c>
    </row>
    <row r="8" spans="1:10" s="59" customFormat="1" x14ac:dyDescent="0.2">
      <c r="A8" s="58">
        <v>7000</v>
      </c>
      <c r="B8" s="59" t="s">
        <v>581</v>
      </c>
    </row>
    <row r="9" spans="1:10" x14ac:dyDescent="0.2">
      <c r="A9" s="47">
        <v>7110</v>
      </c>
      <c r="B9" s="47" t="s">
        <v>577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582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583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584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585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586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587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588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589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590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591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592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593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594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595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596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597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598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599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600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601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602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603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604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605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606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607</v>
      </c>
    </row>
    <row r="36" spans="1:6" x14ac:dyDescent="0.2">
      <c r="A36" s="47">
        <v>8110</v>
      </c>
      <c r="B36" s="47" t="s">
        <v>608</v>
      </c>
      <c r="C36" s="52">
        <v>0</v>
      </c>
      <c r="D36" s="52">
        <v>17832067</v>
      </c>
      <c r="E36" s="52">
        <v>0</v>
      </c>
      <c r="F36" s="52">
        <v>17832067</v>
      </c>
    </row>
    <row r="37" spans="1:6" x14ac:dyDescent="0.2">
      <c r="A37" s="47">
        <v>8120</v>
      </c>
      <c r="B37" s="47" t="s">
        <v>609</v>
      </c>
      <c r="C37" s="52">
        <v>0</v>
      </c>
      <c r="D37" s="52">
        <v>29026917.780000001</v>
      </c>
      <c r="E37" s="52">
        <v>20426154.100000001</v>
      </c>
      <c r="F37" s="52">
        <v>8600763.6799999997</v>
      </c>
    </row>
    <row r="38" spans="1:6" x14ac:dyDescent="0.2">
      <c r="A38" s="47">
        <v>8130</v>
      </c>
      <c r="B38" s="47" t="s">
        <v>610</v>
      </c>
      <c r="C38" s="52">
        <v>0</v>
      </c>
      <c r="D38" s="52">
        <v>2594087.1</v>
      </c>
      <c r="E38" s="52">
        <v>100000</v>
      </c>
      <c r="F38" s="52">
        <v>2494087.1</v>
      </c>
    </row>
    <row r="39" spans="1:6" x14ac:dyDescent="0.2">
      <c r="A39" s="47">
        <v>8140</v>
      </c>
      <c r="B39" s="47" t="s">
        <v>611</v>
      </c>
      <c r="C39" s="52">
        <v>0</v>
      </c>
      <c r="D39" s="52">
        <v>21308259.289999999</v>
      </c>
      <c r="E39" s="52">
        <v>21308259.289999999</v>
      </c>
      <c r="F39" s="52">
        <v>0</v>
      </c>
    </row>
    <row r="40" spans="1:6" x14ac:dyDescent="0.2">
      <c r="A40" s="47">
        <v>8150</v>
      </c>
      <c r="B40" s="47" t="s">
        <v>612</v>
      </c>
      <c r="C40" s="52">
        <v>0</v>
      </c>
      <c r="D40" s="52">
        <v>0</v>
      </c>
      <c r="E40" s="52">
        <v>28926917.780000001</v>
      </c>
      <c r="F40" s="52">
        <v>-28926917.780000001</v>
      </c>
    </row>
    <row r="41" spans="1:6" x14ac:dyDescent="0.2">
      <c r="A41" s="47">
        <v>8210</v>
      </c>
      <c r="B41" s="47" t="s">
        <v>613</v>
      </c>
      <c r="C41" s="52">
        <v>0</v>
      </c>
      <c r="D41" s="52">
        <v>0</v>
      </c>
      <c r="E41" s="52">
        <v>17832067</v>
      </c>
      <c r="F41" s="52">
        <v>17832067</v>
      </c>
    </row>
    <row r="42" spans="1:6" x14ac:dyDescent="0.2">
      <c r="A42" s="47">
        <v>8220</v>
      </c>
      <c r="B42" s="47" t="s">
        <v>614</v>
      </c>
      <c r="C42" s="52">
        <v>0</v>
      </c>
      <c r="D42" s="52">
        <v>51207371.299999997</v>
      </c>
      <c r="E42" s="52">
        <v>48721192.240000002</v>
      </c>
      <c r="F42" s="52">
        <v>2486179.06</v>
      </c>
    </row>
    <row r="43" spans="1:6" x14ac:dyDescent="0.2">
      <c r="A43" s="47">
        <v>8230</v>
      </c>
      <c r="B43" s="47" t="s">
        <v>615</v>
      </c>
      <c r="C43" s="52">
        <v>0</v>
      </c>
      <c r="D43" s="52">
        <v>30881217.199999999</v>
      </c>
      <c r="E43" s="52">
        <v>33375304.300000001</v>
      </c>
      <c r="F43" s="52">
        <v>-2494087.1</v>
      </c>
    </row>
    <row r="44" spans="1:6" x14ac:dyDescent="0.2">
      <c r="A44" s="47">
        <v>8240</v>
      </c>
      <c r="B44" s="47" t="s">
        <v>616</v>
      </c>
      <c r="C44" s="52">
        <v>0</v>
      </c>
      <c r="D44" s="52">
        <v>17839975.039999999</v>
      </c>
      <c r="E44" s="52">
        <v>17839975.039999999</v>
      </c>
      <c r="F44" s="52">
        <v>0</v>
      </c>
    </row>
    <row r="45" spans="1:6" x14ac:dyDescent="0.2">
      <c r="A45" s="47">
        <v>8250</v>
      </c>
      <c r="B45" s="47" t="s">
        <v>617</v>
      </c>
      <c r="C45" s="52">
        <v>0</v>
      </c>
      <c r="D45" s="52">
        <v>17839975.039999999</v>
      </c>
      <c r="E45" s="52">
        <v>16399873.390000001</v>
      </c>
      <c r="F45" s="52">
        <v>1440101.65</v>
      </c>
    </row>
    <row r="46" spans="1:6" x14ac:dyDescent="0.2">
      <c r="A46" s="47">
        <v>8260</v>
      </c>
      <c r="B46" s="47" t="s">
        <v>618</v>
      </c>
      <c r="C46" s="52">
        <v>0</v>
      </c>
      <c r="D46" s="52">
        <v>16399873.390000001</v>
      </c>
      <c r="E46" s="52">
        <v>16399873.390000001</v>
      </c>
      <c r="F46" s="52">
        <v>0</v>
      </c>
    </row>
    <row r="47" spans="1:6" x14ac:dyDescent="0.2">
      <c r="A47" s="47">
        <v>8270</v>
      </c>
      <c r="B47" s="47" t="s">
        <v>619</v>
      </c>
      <c r="C47" s="52">
        <v>0</v>
      </c>
      <c r="D47" s="52">
        <v>16399873.390000001</v>
      </c>
      <c r="E47" s="52">
        <v>0</v>
      </c>
      <c r="F47" s="52">
        <v>16399873.390000001</v>
      </c>
    </row>
    <row r="48" spans="1:6" x14ac:dyDescent="0.2">
      <c r="A48" s="130"/>
    </row>
    <row r="49" spans="1:2" x14ac:dyDescent="0.2">
      <c r="A49" s="130"/>
      <c r="B4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tabSelected="1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1" t="s">
        <v>204</v>
      </c>
      <c r="C1" s="122"/>
      <c r="D1" s="122"/>
      <c r="E1" s="123"/>
    </row>
    <row r="2" spans="1:8" ht="15" customHeight="1" x14ac:dyDescent="0.2">
      <c r="A2" s="3" t="s">
        <v>620</v>
      </c>
    </row>
    <row r="3" spans="1:8" x14ac:dyDescent="0.2">
      <c r="A3" s="1"/>
    </row>
    <row r="4" spans="1:8" s="6" customFormat="1" x14ac:dyDescent="0.2">
      <c r="A4" s="5" t="s">
        <v>621</v>
      </c>
    </row>
    <row r="5" spans="1:8" s="6" customFormat="1" ht="39.950000000000003" customHeight="1" x14ac:dyDescent="0.2">
      <c r="A5" s="178" t="s">
        <v>622</v>
      </c>
      <c r="B5" s="178"/>
      <c r="C5" s="178"/>
      <c r="D5" s="178"/>
      <c r="E5" s="178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623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581</v>
      </c>
      <c r="B9" s="8"/>
      <c r="C9" s="8"/>
      <c r="D9" s="8"/>
    </row>
    <row r="10" spans="1:8" s="6" customFormat="1" ht="26.1" customHeight="1" x14ac:dyDescent="0.2">
      <c r="A10" s="117" t="s">
        <v>624</v>
      </c>
      <c r="B10" s="179" t="s">
        <v>625</v>
      </c>
      <c r="C10" s="179"/>
      <c r="D10" s="179"/>
      <c r="E10" s="179"/>
    </row>
    <row r="11" spans="1:8" s="6" customFormat="1" ht="12.95" customHeight="1" x14ac:dyDescent="0.2">
      <c r="A11" s="118" t="s">
        <v>626</v>
      </c>
      <c r="B11" s="9" t="s">
        <v>627</v>
      </c>
      <c r="C11" s="9"/>
      <c r="D11" s="9"/>
      <c r="E11" s="9"/>
    </row>
    <row r="12" spans="1:8" s="6" customFormat="1" ht="26.1" customHeight="1" x14ac:dyDescent="0.2">
      <c r="A12" s="118" t="s">
        <v>628</v>
      </c>
      <c r="B12" s="179" t="s">
        <v>629</v>
      </c>
      <c r="C12" s="179"/>
      <c r="D12" s="179"/>
      <c r="E12" s="179"/>
    </row>
    <row r="13" spans="1:8" s="6" customFormat="1" ht="26.1" customHeight="1" x14ac:dyDescent="0.2">
      <c r="A13" s="118" t="s">
        <v>630</v>
      </c>
      <c r="B13" s="179" t="s">
        <v>631</v>
      </c>
      <c r="C13" s="179"/>
      <c r="D13" s="179"/>
      <c r="E13" s="179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632</v>
      </c>
      <c r="B15" s="9" t="s">
        <v>633</v>
      </c>
    </row>
    <row r="16" spans="1:8" s="6" customFormat="1" ht="12.95" customHeight="1" x14ac:dyDescent="0.2">
      <c r="A16" s="118" t="s">
        <v>634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607</v>
      </c>
    </row>
    <row r="19" spans="1:4" s="6" customFormat="1" ht="12.95" customHeight="1" x14ac:dyDescent="0.2">
      <c r="A19" s="119" t="s">
        <v>635</v>
      </c>
    </row>
    <row r="20" spans="1:4" s="6" customFormat="1" ht="12.95" customHeight="1" x14ac:dyDescent="0.2">
      <c r="A20" s="119" t="s">
        <v>636</v>
      </c>
    </row>
    <row r="21" spans="1:4" s="6" customFormat="1" x14ac:dyDescent="0.2">
      <c r="A21" s="8"/>
    </row>
    <row r="22" spans="1:4" s="6" customFormat="1" x14ac:dyDescent="0.2">
      <c r="A22" s="8" t="s">
        <v>637</v>
      </c>
      <c r="B22" s="8"/>
      <c r="C22" s="8"/>
      <c r="D22" s="8"/>
    </row>
    <row r="23" spans="1:4" s="6" customFormat="1" x14ac:dyDescent="0.2">
      <c r="A23" s="8" t="s">
        <v>638</v>
      </c>
      <c r="B23" s="8"/>
      <c r="C23" s="8"/>
      <c r="D23" s="8"/>
    </row>
    <row r="24" spans="1:4" s="6" customFormat="1" x14ac:dyDescent="0.2">
      <c r="A24" s="8" t="s">
        <v>639</v>
      </c>
      <c r="B24" s="8"/>
      <c r="C24" s="8"/>
      <c r="D24" s="8"/>
    </row>
    <row r="25" spans="1:4" s="6" customFormat="1" x14ac:dyDescent="0.2">
      <c r="A25" s="8" t="s">
        <v>640</v>
      </c>
      <c r="B25" s="8"/>
      <c r="C25" s="8"/>
      <c r="D25" s="8"/>
    </row>
    <row r="26" spans="1:4" s="6" customFormat="1" x14ac:dyDescent="0.2">
      <c r="A26" s="8" t="s">
        <v>641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642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643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9" sqref="K9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58" t="str">
        <f>'Notas a los Edos Financieros'!A1</f>
        <v>Fideicomiso de Obras por Cooperación</v>
      </c>
      <c r="B1" s="159"/>
      <c r="C1" s="159"/>
      <c r="D1" s="159"/>
      <c r="E1" s="159"/>
      <c r="F1" s="159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58" t="s">
        <v>64</v>
      </c>
      <c r="B2" s="159"/>
      <c r="C2" s="159"/>
      <c r="D2" s="159"/>
      <c r="E2" s="159"/>
      <c r="F2" s="159"/>
      <c r="G2" s="34" t="s">
        <v>2</v>
      </c>
      <c r="H2" s="43" t="str">
        <f>'Notas a los Edos Financieros'!D2</f>
        <v>Anual</v>
      </c>
    </row>
    <row r="3" spans="1:8" s="35" customFormat="1" ht="18.95" customHeight="1" x14ac:dyDescent="0.25">
      <c r="A3" s="158" t="str">
        <f>'Notas a los Edos Financieros'!A3</f>
        <v>Correspondiente del 01 de Enero al 31 de diciembre</v>
      </c>
      <c r="B3" s="159"/>
      <c r="C3" s="159"/>
      <c r="D3" s="159"/>
      <c r="E3" s="159"/>
      <c r="F3" s="159"/>
      <c r="G3" s="34" t="s">
        <v>3</v>
      </c>
      <c r="H3" s="43" t="str">
        <f>'Notas a los Edos Financieros'!D3</f>
        <v>Cuenta Pública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42">
        <v>183953657.74000001</v>
      </c>
      <c r="D8" s="38" t="s">
        <v>645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42">
        <v>4497086.0999999996</v>
      </c>
      <c r="D20" s="42">
        <v>4497086.0999999996</v>
      </c>
      <c r="E20" s="42">
        <v>0</v>
      </c>
      <c r="F20" s="42">
        <v>0</v>
      </c>
      <c r="G20" s="42">
        <v>0</v>
      </c>
      <c r="H20" s="38" t="s">
        <v>646</v>
      </c>
    </row>
    <row r="21" spans="1:8" x14ac:dyDescent="0.2">
      <c r="A21" s="40">
        <v>1125</v>
      </c>
      <c r="B21" s="38" t="s">
        <v>86</v>
      </c>
      <c r="C21" s="42">
        <v>2500</v>
      </c>
      <c r="D21" s="42">
        <v>2500</v>
      </c>
      <c r="E21" s="42">
        <v>0</v>
      </c>
      <c r="F21" s="42">
        <v>0</v>
      </c>
      <c r="G21" s="42">
        <v>0</v>
      </c>
      <c r="H21" s="38" t="s">
        <v>647</v>
      </c>
    </row>
    <row r="22" spans="1:8" x14ac:dyDescent="0.2">
      <c r="A22" s="135">
        <v>1126</v>
      </c>
      <c r="B22" s="136" t="s">
        <v>87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5">
        <v>1129</v>
      </c>
      <c r="B23" s="136" t="s">
        <v>88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89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91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92</v>
      </c>
      <c r="C27" s="42">
        <v>1638049.27</v>
      </c>
      <c r="D27" s="42">
        <v>0</v>
      </c>
      <c r="E27" s="42">
        <v>948580.75</v>
      </c>
      <c r="F27" s="42">
        <v>689468.52</v>
      </c>
      <c r="G27" s="42">
        <v>0</v>
      </c>
      <c r="H27" s="38" t="s">
        <v>648</v>
      </c>
    </row>
    <row r="28" spans="1:8" x14ac:dyDescent="0.2">
      <c r="A28" s="40">
        <v>1139</v>
      </c>
      <c r="B28" s="38" t="s">
        <v>93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42">
        <v>0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42">
        <v>0</v>
      </c>
    </row>
    <row r="42" spans="1:8" x14ac:dyDescent="0.2">
      <c r="A42" s="40">
        <v>1151</v>
      </c>
      <c r="B42" s="38" t="s">
        <v>110</v>
      </c>
      <c r="C42" s="42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42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42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42">
        <v>0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121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122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123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124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125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126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127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128</v>
      </c>
      <c r="C62" s="42">
        <v>5275402.1399999997</v>
      </c>
      <c r="D62" s="42">
        <v>190471.49</v>
      </c>
      <c r="E62" s="42">
        <v>4469333.7</v>
      </c>
      <c r="F62" s="38" t="s">
        <v>649</v>
      </c>
      <c r="H62" s="38" t="s">
        <v>650</v>
      </c>
    </row>
    <row r="63" spans="1:8" x14ac:dyDescent="0.2">
      <c r="A63" s="40">
        <v>1241</v>
      </c>
      <c r="B63" s="38" t="s">
        <v>129</v>
      </c>
      <c r="C63" s="42">
        <v>2154023.39</v>
      </c>
      <c r="D63" s="42">
        <v>64409.89</v>
      </c>
      <c r="E63" s="42">
        <v>1558547.48</v>
      </c>
      <c r="F63" s="38" t="s">
        <v>649</v>
      </c>
      <c r="G63" s="38" t="s">
        <v>651</v>
      </c>
      <c r="H63" s="38" t="s">
        <v>650</v>
      </c>
    </row>
    <row r="64" spans="1:8" x14ac:dyDescent="0.2">
      <c r="A64" s="40">
        <v>1242</v>
      </c>
      <c r="B64" s="38" t="s">
        <v>130</v>
      </c>
      <c r="C64" s="42">
        <v>0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131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132</v>
      </c>
      <c r="C66" s="42">
        <v>2815752.81</v>
      </c>
      <c r="D66" s="42">
        <v>100352.7</v>
      </c>
      <c r="E66" s="42">
        <v>2696504.81</v>
      </c>
      <c r="F66" s="38" t="s">
        <v>649</v>
      </c>
      <c r="G66" s="38">
        <v>0.1</v>
      </c>
      <c r="H66" s="38" t="s">
        <v>650</v>
      </c>
    </row>
    <row r="67" spans="1:8" x14ac:dyDescent="0.2">
      <c r="A67" s="40">
        <v>1245</v>
      </c>
      <c r="B67" s="38" t="s">
        <v>133</v>
      </c>
      <c r="C67" s="42">
        <v>0</v>
      </c>
      <c r="D67" s="42">
        <v>0</v>
      </c>
      <c r="E67" s="42">
        <v>0</v>
      </c>
    </row>
    <row r="68" spans="1:8" x14ac:dyDescent="0.2">
      <c r="A68" s="40">
        <v>1246</v>
      </c>
      <c r="B68" s="38" t="s">
        <v>134</v>
      </c>
      <c r="C68" s="42">
        <v>305625.94</v>
      </c>
      <c r="D68" s="42">
        <v>25708.899999999994</v>
      </c>
      <c r="E68" s="42">
        <v>214281.41</v>
      </c>
      <c r="F68" s="38" t="s">
        <v>649</v>
      </c>
      <c r="G68" s="38">
        <v>0.1</v>
      </c>
      <c r="H68" s="38" t="s">
        <v>650</v>
      </c>
    </row>
    <row r="69" spans="1:8" x14ac:dyDescent="0.2">
      <c r="A69" s="40">
        <v>1247</v>
      </c>
      <c r="B69" s="38" t="s">
        <v>135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136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42">
        <v>520667.31</v>
      </c>
      <c r="D74" s="42">
        <v>0</v>
      </c>
      <c r="E74" s="42">
        <v>325411.43</v>
      </c>
      <c r="F74" s="38" t="s">
        <v>649</v>
      </c>
      <c r="H74" s="38" t="s">
        <v>650</v>
      </c>
    </row>
    <row r="75" spans="1:8" x14ac:dyDescent="0.2">
      <c r="A75" s="40">
        <v>1251</v>
      </c>
      <c r="B75" s="38" t="s">
        <v>141</v>
      </c>
      <c r="C75" s="42">
        <v>31056.9</v>
      </c>
      <c r="D75" s="42">
        <v>0</v>
      </c>
      <c r="E75" s="42">
        <v>36627.980000000003</v>
      </c>
      <c r="F75" s="38" t="s">
        <v>649</v>
      </c>
      <c r="G75" s="38">
        <v>0.3</v>
      </c>
      <c r="H75" s="38" t="s">
        <v>650</v>
      </c>
    </row>
    <row r="76" spans="1:8" x14ac:dyDescent="0.2">
      <c r="A76" s="40">
        <v>1252</v>
      </c>
      <c r="B76" s="38" t="s">
        <v>142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143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144</v>
      </c>
      <c r="C78" s="42">
        <v>489610.41</v>
      </c>
      <c r="D78" s="42">
        <v>0</v>
      </c>
      <c r="E78" s="42">
        <v>288783.45</v>
      </c>
      <c r="F78" s="38" t="s">
        <v>649</v>
      </c>
      <c r="G78" s="38">
        <v>0.1</v>
      </c>
      <c r="H78" s="38" t="s">
        <v>650</v>
      </c>
    </row>
    <row r="79" spans="1:8" x14ac:dyDescent="0.2">
      <c r="A79" s="40">
        <v>1259</v>
      </c>
      <c r="B79" s="38" t="s">
        <v>145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146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147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148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149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150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151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152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v>0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42">
        <v>60453552.869999997</v>
      </c>
      <c r="D103" s="42">
        <f>SUM(D104:D113)</f>
        <v>1440102.45</v>
      </c>
      <c r="E103" s="42">
        <f t="shared" ref="E103:G103" si="0">SUM(E104:E113)</f>
        <v>445281.61</v>
      </c>
      <c r="F103" s="42">
        <f t="shared" si="0"/>
        <v>58568168.810000002</v>
      </c>
      <c r="G103" s="42">
        <f t="shared" si="0"/>
        <v>0</v>
      </c>
    </row>
    <row r="104" spans="1:8" x14ac:dyDescent="0.2">
      <c r="A104" s="40">
        <v>2111</v>
      </c>
      <c r="B104" s="38" t="s">
        <v>167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168</v>
      </c>
      <c r="C105" s="42">
        <v>295153.76</v>
      </c>
      <c r="D105" s="42">
        <v>295153.76</v>
      </c>
      <c r="E105" s="42">
        <v>0</v>
      </c>
      <c r="F105" s="42">
        <v>0</v>
      </c>
      <c r="G105" s="42">
        <v>0</v>
      </c>
      <c r="H105" s="38" t="s">
        <v>652</v>
      </c>
    </row>
    <row r="106" spans="1:8" x14ac:dyDescent="0.2">
      <c r="A106" s="40">
        <v>2113</v>
      </c>
      <c r="B106" s="38" t="s">
        <v>169</v>
      </c>
      <c r="C106" s="42">
        <v>11842297.85</v>
      </c>
      <c r="D106" s="42">
        <v>0</v>
      </c>
      <c r="E106" s="42">
        <v>0</v>
      </c>
      <c r="F106" s="42">
        <v>11842297.85</v>
      </c>
      <c r="G106" s="42">
        <v>0</v>
      </c>
      <c r="H106" s="38" t="s">
        <v>653</v>
      </c>
    </row>
    <row r="107" spans="1:8" x14ac:dyDescent="0.2">
      <c r="A107" s="40">
        <v>2114</v>
      </c>
      <c r="B107" s="38" t="s">
        <v>170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171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172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173</v>
      </c>
      <c r="C110" s="42">
        <v>445281.61</v>
      </c>
      <c r="D110" s="42">
        <v>0</v>
      </c>
      <c r="E110" s="42">
        <v>445281.61</v>
      </c>
      <c r="F110" s="42">
        <v>0</v>
      </c>
      <c r="G110" s="42">
        <v>0</v>
      </c>
      <c r="H110" s="38" t="s">
        <v>654</v>
      </c>
    </row>
    <row r="111" spans="1:8" x14ac:dyDescent="0.2">
      <c r="A111" s="40">
        <v>2118</v>
      </c>
      <c r="B111" s="38" t="s">
        <v>174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175</v>
      </c>
      <c r="C112" s="42">
        <v>47870819.649999999</v>
      </c>
      <c r="D112" s="42">
        <v>1144948.69</v>
      </c>
      <c r="E112" s="42">
        <v>0</v>
      </c>
      <c r="F112" s="42">
        <f>+C112-D112</f>
        <v>46725870.960000001</v>
      </c>
      <c r="G112" s="42">
        <v>0</v>
      </c>
      <c r="H112" s="38" t="s">
        <v>655</v>
      </c>
    </row>
    <row r="113" spans="1:8" x14ac:dyDescent="0.2">
      <c r="A113" s="40">
        <v>2120</v>
      </c>
      <c r="B113" s="38" t="s">
        <v>176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177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178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179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42">
        <v>0</v>
      </c>
    </row>
    <row r="121" spans="1:8" x14ac:dyDescent="0.2">
      <c r="A121" s="40">
        <v>2161</v>
      </c>
      <c r="B121" s="38" t="s">
        <v>183</v>
      </c>
      <c r="C121" s="42">
        <v>0</v>
      </c>
    </row>
    <row r="122" spans="1:8" x14ac:dyDescent="0.2">
      <c r="A122" s="40">
        <v>2162</v>
      </c>
      <c r="B122" s="38" t="s">
        <v>184</v>
      </c>
      <c r="C122" s="42">
        <v>0</v>
      </c>
    </row>
    <row r="123" spans="1:8" x14ac:dyDescent="0.2">
      <c r="A123" s="40">
        <v>2163</v>
      </c>
      <c r="B123" s="38" t="s">
        <v>185</v>
      </c>
      <c r="C123" s="42">
        <v>0</v>
      </c>
    </row>
    <row r="124" spans="1:8" x14ac:dyDescent="0.2">
      <c r="A124" s="40">
        <v>2164</v>
      </c>
      <c r="B124" s="38" t="s">
        <v>186</v>
      </c>
      <c r="C124" s="42">
        <v>0</v>
      </c>
    </row>
    <row r="125" spans="1:8" x14ac:dyDescent="0.2">
      <c r="A125" s="40">
        <v>2165</v>
      </c>
      <c r="B125" s="38" t="s">
        <v>187</v>
      </c>
      <c r="C125" s="42">
        <v>0</v>
      </c>
    </row>
    <row r="126" spans="1:8" x14ac:dyDescent="0.2">
      <c r="A126" s="40">
        <v>2166</v>
      </c>
      <c r="B126" s="38" t="s">
        <v>188</v>
      </c>
      <c r="C126" s="42">
        <v>0</v>
      </c>
    </row>
    <row r="127" spans="1:8" x14ac:dyDescent="0.2">
      <c r="A127" s="40">
        <v>2250</v>
      </c>
      <c r="B127" s="38" t="s">
        <v>189</v>
      </c>
      <c r="C127" s="42">
        <v>87836187.049999997</v>
      </c>
    </row>
    <row r="128" spans="1:8" x14ac:dyDescent="0.2">
      <c r="A128" s="40">
        <v>2251</v>
      </c>
      <c r="B128" s="38" t="s">
        <v>190</v>
      </c>
      <c r="C128" s="42">
        <v>0</v>
      </c>
    </row>
    <row r="129" spans="1:8" x14ac:dyDescent="0.2">
      <c r="A129" s="40">
        <v>2252</v>
      </c>
      <c r="B129" s="38" t="s">
        <v>191</v>
      </c>
      <c r="C129" s="42">
        <v>73629.899999999994</v>
      </c>
      <c r="D129" s="38" t="s">
        <v>656</v>
      </c>
      <c r="E129" s="38" t="s">
        <v>657</v>
      </c>
    </row>
    <row r="130" spans="1:8" x14ac:dyDescent="0.2">
      <c r="A130" s="40">
        <v>2253</v>
      </c>
      <c r="B130" s="38" t="s">
        <v>192</v>
      </c>
      <c r="C130" s="42">
        <v>82830219.060000002</v>
      </c>
      <c r="D130" s="38" t="s">
        <v>656</v>
      </c>
      <c r="E130" s="38" t="s">
        <v>658</v>
      </c>
    </row>
    <row r="131" spans="1:8" x14ac:dyDescent="0.2">
      <c r="A131" s="40">
        <v>2254</v>
      </c>
      <c r="B131" s="38" t="s">
        <v>193</v>
      </c>
      <c r="C131" s="42">
        <v>0</v>
      </c>
    </row>
    <row r="132" spans="1:8" x14ac:dyDescent="0.2">
      <c r="A132" s="40">
        <v>2255</v>
      </c>
      <c r="B132" s="38" t="s">
        <v>194</v>
      </c>
      <c r="C132" s="42">
        <v>4932338.09</v>
      </c>
      <c r="D132" s="38" t="s">
        <v>656</v>
      </c>
      <c r="E132" s="38" t="s">
        <v>659</v>
      </c>
    </row>
    <row r="133" spans="1:8" x14ac:dyDescent="0.2">
      <c r="A133" s="40">
        <v>2256</v>
      </c>
      <c r="B133" s="38" t="s">
        <v>195</v>
      </c>
      <c r="C133" s="42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42">
        <v>0</v>
      </c>
    </row>
    <row r="138" spans="1:8" x14ac:dyDescent="0.2">
      <c r="A138" s="40">
        <v>2199</v>
      </c>
      <c r="B138" s="38" t="s">
        <v>198</v>
      </c>
      <c r="C138" s="42">
        <v>0</v>
      </c>
    </row>
    <row r="139" spans="1:8" x14ac:dyDescent="0.2">
      <c r="A139" s="40">
        <v>2240</v>
      </c>
      <c r="B139" s="38" t="s">
        <v>199</v>
      </c>
      <c r="C139" s="42">
        <v>0</v>
      </c>
    </row>
    <row r="140" spans="1:8" x14ac:dyDescent="0.2">
      <c r="A140" s="40">
        <v>2241</v>
      </c>
      <c r="B140" s="38" t="s">
        <v>200</v>
      </c>
      <c r="C140" s="42">
        <v>0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x14ac:dyDescent="0.2">
      <c r="B144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5"/>
      <c r="B3" s="12"/>
    </row>
    <row r="4" spans="1:2" ht="15" customHeight="1" x14ac:dyDescent="0.2">
      <c r="A4" s="116" t="s">
        <v>9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22.5" x14ac:dyDescent="0.2">
      <c r="A6" s="114"/>
      <c r="B6" s="25" t="s">
        <v>207</v>
      </c>
    </row>
    <row r="7" spans="1:2" ht="15" customHeight="1" x14ac:dyDescent="0.2">
      <c r="A7" s="114"/>
      <c r="B7" s="27" t="s">
        <v>208</v>
      </c>
    </row>
    <row r="8" spans="1:2" x14ac:dyDescent="0.2">
      <c r="A8" s="114"/>
    </row>
    <row r="9" spans="1:2" ht="15" customHeight="1" x14ac:dyDescent="0.2">
      <c r="A9" s="116" t="s">
        <v>11</v>
      </c>
      <c r="B9" s="27" t="s">
        <v>209</v>
      </c>
    </row>
    <row r="10" spans="1:2" ht="15" customHeight="1" x14ac:dyDescent="0.2">
      <c r="A10" s="114"/>
      <c r="B10" s="27" t="s">
        <v>210</v>
      </c>
    </row>
    <row r="11" spans="1:2" ht="15" customHeight="1" x14ac:dyDescent="0.2">
      <c r="A11" s="114"/>
      <c r="B11" s="27" t="s">
        <v>211</v>
      </c>
    </row>
    <row r="12" spans="1:2" ht="15" customHeight="1" x14ac:dyDescent="0.2">
      <c r="A12" s="114"/>
      <c r="B12" s="27" t="s">
        <v>212</v>
      </c>
    </row>
    <row r="13" spans="1:2" ht="15" customHeight="1" x14ac:dyDescent="0.2">
      <c r="A13" s="114"/>
      <c r="B13" s="27" t="s">
        <v>213</v>
      </c>
    </row>
    <row r="14" spans="1:2" x14ac:dyDescent="0.2">
      <c r="A14" s="114"/>
    </row>
    <row r="15" spans="1:2" ht="15" customHeight="1" x14ac:dyDescent="0.2">
      <c r="A15" s="116" t="s">
        <v>13</v>
      </c>
      <c r="B15" s="28" t="s">
        <v>214</v>
      </c>
    </row>
    <row r="16" spans="1:2" ht="15" customHeight="1" x14ac:dyDescent="0.2">
      <c r="A16" s="114"/>
      <c r="B16" s="28" t="s">
        <v>215</v>
      </c>
    </row>
    <row r="17" spans="1:2" ht="15" customHeight="1" x14ac:dyDescent="0.2">
      <c r="A17" s="114"/>
      <c r="B17" s="28" t="s">
        <v>216</v>
      </c>
    </row>
    <row r="18" spans="1:2" ht="15" customHeight="1" x14ac:dyDescent="0.2">
      <c r="A18" s="114"/>
      <c r="B18" s="27" t="s">
        <v>217</v>
      </c>
    </row>
    <row r="19" spans="1:2" ht="15" customHeight="1" x14ac:dyDescent="0.2">
      <c r="A19" s="114"/>
      <c r="B19" s="23" t="s">
        <v>218</v>
      </c>
    </row>
    <row r="20" spans="1:2" x14ac:dyDescent="0.2">
      <c r="A20" s="114"/>
    </row>
    <row r="21" spans="1:2" ht="15" customHeight="1" x14ac:dyDescent="0.2">
      <c r="A21" s="116" t="s">
        <v>15</v>
      </c>
      <c r="B21" s="1" t="s">
        <v>219</v>
      </c>
    </row>
    <row r="22" spans="1:2" ht="15" customHeight="1" x14ac:dyDescent="0.2">
      <c r="A22" s="114"/>
      <c r="B22" s="29" t="s">
        <v>220</v>
      </c>
    </row>
    <row r="23" spans="1:2" x14ac:dyDescent="0.2">
      <c r="A23" s="114"/>
    </row>
    <row r="24" spans="1:2" ht="15" customHeight="1" x14ac:dyDescent="0.2">
      <c r="A24" s="116" t="s">
        <v>17</v>
      </c>
      <c r="B24" s="23" t="s">
        <v>221</v>
      </c>
    </row>
    <row r="25" spans="1:2" ht="15" customHeight="1" x14ac:dyDescent="0.2">
      <c r="A25" s="114"/>
      <c r="B25" s="23" t="s">
        <v>222</v>
      </c>
    </row>
    <row r="26" spans="1:2" ht="15" customHeight="1" x14ac:dyDescent="0.2">
      <c r="A26" s="114"/>
      <c r="B26" s="23" t="s">
        <v>223</v>
      </c>
    </row>
    <row r="27" spans="1:2" x14ac:dyDescent="0.2">
      <c r="A27" s="114"/>
    </row>
    <row r="28" spans="1:2" ht="15" customHeight="1" x14ac:dyDescent="0.2">
      <c r="A28" s="116" t="s">
        <v>19</v>
      </c>
      <c r="B28" s="23" t="s">
        <v>224</v>
      </c>
    </row>
    <row r="29" spans="1:2" ht="15" customHeight="1" x14ac:dyDescent="0.2">
      <c r="A29" s="114"/>
      <c r="B29" s="23" t="s">
        <v>225</v>
      </c>
    </row>
    <row r="30" spans="1:2" ht="15" customHeight="1" x14ac:dyDescent="0.2">
      <c r="A30" s="114"/>
      <c r="B30" s="23" t="s">
        <v>226</v>
      </c>
    </row>
    <row r="31" spans="1:2" ht="15" customHeight="1" x14ac:dyDescent="0.2">
      <c r="A31" s="114"/>
      <c r="B31" s="30" t="s">
        <v>227</v>
      </c>
    </row>
    <row r="32" spans="1:2" x14ac:dyDescent="0.2">
      <c r="A32" s="114"/>
    </row>
    <row r="33" spans="1:2" ht="15" customHeight="1" x14ac:dyDescent="0.2">
      <c r="A33" s="116" t="s">
        <v>21</v>
      </c>
      <c r="B33" s="23" t="s">
        <v>228</v>
      </c>
    </row>
    <row r="34" spans="1:2" ht="15" customHeight="1" x14ac:dyDescent="0.2">
      <c r="A34" s="114"/>
      <c r="B34" s="23" t="s">
        <v>229</v>
      </c>
    </row>
    <row r="35" spans="1:2" x14ac:dyDescent="0.2">
      <c r="A35" s="114"/>
    </row>
    <row r="36" spans="1:2" ht="15" customHeight="1" x14ac:dyDescent="0.2">
      <c r="A36" s="116" t="s">
        <v>23</v>
      </c>
      <c r="B36" s="27" t="s">
        <v>230</v>
      </c>
    </row>
    <row r="37" spans="1:2" ht="15" customHeight="1" x14ac:dyDescent="0.2">
      <c r="A37" s="114"/>
      <c r="B37" s="27" t="s">
        <v>231</v>
      </c>
    </row>
    <row r="38" spans="1:2" ht="15" customHeight="1" x14ac:dyDescent="0.2">
      <c r="A38" s="114"/>
      <c r="B38" s="31" t="s">
        <v>232</v>
      </c>
    </row>
    <row r="39" spans="1:2" ht="15" customHeight="1" x14ac:dyDescent="0.2">
      <c r="A39" s="114"/>
      <c r="B39" s="27" t="s">
        <v>233</v>
      </c>
    </row>
    <row r="40" spans="1:2" ht="15" customHeight="1" x14ac:dyDescent="0.2">
      <c r="A40" s="114"/>
      <c r="B40" s="27" t="s">
        <v>234</v>
      </c>
    </row>
    <row r="41" spans="1:2" ht="15" customHeight="1" x14ac:dyDescent="0.2">
      <c r="A41" s="114"/>
      <c r="B41" s="27" t="s">
        <v>235</v>
      </c>
    </row>
    <row r="42" spans="1:2" x14ac:dyDescent="0.2">
      <c r="A42" s="114"/>
    </row>
    <row r="43" spans="1:2" ht="15" customHeight="1" x14ac:dyDescent="0.2">
      <c r="A43" s="116" t="s">
        <v>25</v>
      </c>
      <c r="B43" s="27" t="s">
        <v>236</v>
      </c>
    </row>
    <row r="44" spans="1:2" ht="15" customHeight="1" x14ac:dyDescent="0.2">
      <c r="A44" s="114"/>
      <c r="B44" s="27" t="s">
        <v>237</v>
      </c>
    </row>
    <row r="45" spans="1:2" ht="15" customHeight="1" x14ac:dyDescent="0.2">
      <c r="A45" s="114"/>
      <c r="B45" s="31" t="s">
        <v>238</v>
      </c>
    </row>
    <row r="46" spans="1:2" ht="15" customHeight="1" x14ac:dyDescent="0.2">
      <c r="A46" s="114"/>
      <c r="B46" s="27" t="s">
        <v>239</v>
      </c>
    </row>
    <row r="47" spans="1:2" ht="15" customHeight="1" x14ac:dyDescent="0.2">
      <c r="A47" s="114"/>
      <c r="B47" s="27" t="s">
        <v>240</v>
      </c>
    </row>
    <row r="48" spans="1:2" ht="15" customHeight="1" x14ac:dyDescent="0.2">
      <c r="A48" s="114"/>
      <c r="B48" s="27" t="s">
        <v>241</v>
      </c>
    </row>
    <row r="49" spans="1:2" x14ac:dyDescent="0.2">
      <c r="A49" s="114"/>
    </row>
    <row r="50" spans="1:2" ht="25.5" customHeight="1" x14ac:dyDescent="0.2">
      <c r="A50" s="116" t="s">
        <v>27</v>
      </c>
      <c r="B50" s="25" t="s">
        <v>242</v>
      </c>
    </row>
    <row r="51" spans="1:2" x14ac:dyDescent="0.2">
      <c r="A51" s="114"/>
    </row>
    <row r="52" spans="1:2" ht="15" customHeight="1" x14ac:dyDescent="0.2">
      <c r="A52" s="116" t="s">
        <v>29</v>
      </c>
      <c r="B52" s="27" t="s">
        <v>243</v>
      </c>
    </row>
    <row r="53" spans="1:2" x14ac:dyDescent="0.2">
      <c r="A53" s="114"/>
    </row>
    <row r="54" spans="1:2" ht="15" customHeight="1" x14ac:dyDescent="0.2">
      <c r="A54" s="116" t="s">
        <v>31</v>
      </c>
      <c r="B54" s="28" t="s">
        <v>244</v>
      </c>
    </row>
    <row r="55" spans="1:2" ht="15" customHeight="1" x14ac:dyDescent="0.2">
      <c r="A55" s="114"/>
      <c r="B55" s="28" t="s">
        <v>245</v>
      </c>
    </row>
    <row r="56" spans="1:2" ht="15" customHeight="1" x14ac:dyDescent="0.2">
      <c r="A56" s="114"/>
      <c r="B56" s="28" t="s">
        <v>246</v>
      </c>
    </row>
    <row r="57" spans="1:2" ht="15" customHeight="1" x14ac:dyDescent="0.2">
      <c r="A57" s="114"/>
      <c r="B57" s="28" t="s">
        <v>247</v>
      </c>
    </row>
    <row r="58" spans="1:2" ht="15" customHeight="1" x14ac:dyDescent="0.2">
      <c r="A58" s="114"/>
      <c r="B58" s="28" t="s">
        <v>248</v>
      </c>
    </row>
    <row r="59" spans="1:2" x14ac:dyDescent="0.2">
      <c r="A59" s="114"/>
    </row>
    <row r="60" spans="1:2" ht="15" customHeight="1" x14ac:dyDescent="0.2">
      <c r="A60" s="116" t="s">
        <v>33</v>
      </c>
      <c r="B60" s="23" t="s">
        <v>249</v>
      </c>
    </row>
    <row r="61" spans="1:2" x14ac:dyDescent="0.2">
      <c r="A61" s="114"/>
      <c r="B61" s="23"/>
    </row>
    <row r="62" spans="1:2" ht="15" customHeight="1" x14ac:dyDescent="0.2">
      <c r="A62" s="116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18"/>
  <sheetViews>
    <sheetView zoomScale="130" zoomScaleNormal="13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98" sqref="A98:XFD98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60" t="str">
        <f>ESF!A1</f>
        <v>Fideicomiso de Obras por Cooperación</v>
      </c>
      <c r="B1" s="160"/>
      <c r="C1" s="160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60" t="s">
        <v>250</v>
      </c>
      <c r="B2" s="160"/>
      <c r="C2" s="160"/>
      <c r="D2" s="34" t="s">
        <v>2</v>
      </c>
      <c r="E2" s="43" t="str">
        <f>'Notas a los Edos Financieros'!D2</f>
        <v>Anual</v>
      </c>
    </row>
    <row r="3" spans="1:5" s="35" customFormat="1" ht="18.95" customHeight="1" x14ac:dyDescent="0.25">
      <c r="A3" s="160" t="str">
        <f>ESF!A3</f>
        <v>Correspondiente del 01 de Enero al 31 de diciembre</v>
      </c>
      <c r="B3" s="160"/>
      <c r="C3" s="160"/>
      <c r="D3" s="34" t="s">
        <v>3</v>
      </c>
      <c r="E3" s="43" t="str">
        <f>'Notas a los Edos Financieros'!D3</f>
        <v>Cuenta Pública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69">
        <v>11458781.550000001</v>
      </c>
      <c r="D8" s="66"/>
      <c r="E8" s="64"/>
    </row>
    <row r="9" spans="1:5" x14ac:dyDescent="0.2">
      <c r="A9" s="65">
        <v>4110</v>
      </c>
      <c r="B9" s="66" t="s">
        <v>253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254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256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257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261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270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271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273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274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275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278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279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281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283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286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289</v>
      </c>
      <c r="C46" s="69">
        <v>14601129.199999999</v>
      </c>
      <c r="D46" s="66"/>
      <c r="E46" s="64"/>
    </row>
    <row r="47" spans="1:5" x14ac:dyDescent="0.2">
      <c r="A47" s="65">
        <v>4171</v>
      </c>
      <c r="B47" s="66" t="s">
        <v>290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292</v>
      </c>
      <c r="C49" s="69">
        <v>14601129.199999999</v>
      </c>
      <c r="D49" s="66" t="s">
        <v>660</v>
      </c>
      <c r="E49" s="64"/>
    </row>
    <row r="50" spans="1:5" ht="22.5" x14ac:dyDescent="0.2">
      <c r="A50" s="65">
        <v>4174</v>
      </c>
      <c r="B50" s="67" t="s">
        <v>293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294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295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296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297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3.75" x14ac:dyDescent="0.2">
      <c r="A58" s="65">
        <v>4200</v>
      </c>
      <c r="B58" s="67" t="s">
        <v>299</v>
      </c>
      <c r="C58" s="69">
        <v>0</v>
      </c>
      <c r="D58" s="66"/>
      <c r="E58" s="64"/>
    </row>
    <row r="59" spans="1:5" ht="22.5" x14ac:dyDescent="0.2">
      <c r="A59" s="65">
        <v>4210</v>
      </c>
      <c r="B59" s="67" t="s">
        <v>300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301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302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303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304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305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69">
        <v>0</v>
      </c>
      <c r="D65" s="66"/>
      <c r="E65" s="64"/>
    </row>
    <row r="66" spans="1:5" x14ac:dyDescent="0.2">
      <c r="A66" s="65">
        <v>4221</v>
      </c>
      <c r="B66" s="66" t="s">
        <v>307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308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309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69">
        <v>14325788.58</v>
      </c>
      <c r="D73" s="66"/>
      <c r="E73" s="66"/>
    </row>
    <row r="74" spans="1:5" x14ac:dyDescent="0.2">
      <c r="A74" s="68">
        <v>4310</v>
      </c>
      <c r="B74" s="66" t="s">
        <v>312</v>
      </c>
      <c r="C74" s="69">
        <v>14325788.58</v>
      </c>
      <c r="D74" s="66"/>
      <c r="E74" s="66"/>
    </row>
    <row r="75" spans="1:5" x14ac:dyDescent="0.2">
      <c r="A75" s="68">
        <v>4311</v>
      </c>
      <c r="B75" s="66" t="s">
        <v>313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314</v>
      </c>
      <c r="C76" s="69">
        <v>14325788.58</v>
      </c>
      <c r="D76" s="66" t="s">
        <v>661</v>
      </c>
      <c r="E76" s="66"/>
    </row>
    <row r="77" spans="1:5" x14ac:dyDescent="0.2">
      <c r="A77" s="68">
        <v>4320</v>
      </c>
      <c r="B77" s="66" t="s">
        <v>315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319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320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321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321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322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322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323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324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325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326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327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328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329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323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330</v>
      </c>
      <c r="B96" s="62"/>
      <c r="C96" s="62"/>
      <c r="D96" s="62"/>
      <c r="E96" s="62"/>
    </row>
    <row r="97" spans="1:5" x14ac:dyDescent="0.2">
      <c r="A97" s="63" t="s">
        <v>67</v>
      </c>
      <c r="B97" s="63" t="s">
        <v>68</v>
      </c>
      <c r="C97" s="63" t="s">
        <v>69</v>
      </c>
      <c r="D97" s="63" t="s">
        <v>331</v>
      </c>
      <c r="E97" s="63" t="s">
        <v>84</v>
      </c>
    </row>
    <row r="98" spans="1:5" x14ac:dyDescent="0.2">
      <c r="A98" s="68">
        <v>5000</v>
      </c>
      <c r="B98" s="66" t="s">
        <v>44</v>
      </c>
      <c r="C98" s="69">
        <v>17392486.649999999</v>
      </c>
      <c r="D98" s="70">
        <v>1</v>
      </c>
      <c r="E98" s="66"/>
    </row>
    <row r="99" spans="1:5" x14ac:dyDescent="0.2">
      <c r="A99" s="68">
        <v>5100</v>
      </c>
      <c r="B99" s="66" t="s">
        <v>332</v>
      </c>
      <c r="C99" s="69">
        <v>17098919.039999999</v>
      </c>
      <c r="D99" s="70"/>
      <c r="E99" s="66"/>
    </row>
    <row r="100" spans="1:5" x14ac:dyDescent="0.2">
      <c r="A100" s="68">
        <v>5110</v>
      </c>
      <c r="B100" s="66" t="s">
        <v>333</v>
      </c>
      <c r="C100" s="69">
        <v>14444130.800000001</v>
      </c>
      <c r="D100" s="70"/>
      <c r="E100" s="66"/>
    </row>
    <row r="101" spans="1:5" x14ac:dyDescent="0.2">
      <c r="A101" s="68">
        <v>5111</v>
      </c>
      <c r="B101" s="66" t="s">
        <v>334</v>
      </c>
      <c r="C101" s="69">
        <v>6958741</v>
      </c>
      <c r="D101" s="70">
        <f>+C101/C98</f>
        <v>0.40010040772404448</v>
      </c>
      <c r="E101" s="66" t="s">
        <v>662</v>
      </c>
    </row>
    <row r="102" spans="1:5" x14ac:dyDescent="0.2">
      <c r="A102" s="68">
        <v>5112</v>
      </c>
      <c r="B102" s="66" t="s">
        <v>335</v>
      </c>
      <c r="C102" s="69">
        <v>0</v>
      </c>
      <c r="D102" s="70">
        <v>0</v>
      </c>
      <c r="E102" s="66"/>
    </row>
    <row r="103" spans="1:5" x14ac:dyDescent="0.2">
      <c r="A103" s="68">
        <v>5113</v>
      </c>
      <c r="B103" s="66" t="s">
        <v>336</v>
      </c>
      <c r="C103" s="69">
        <v>1256407.75</v>
      </c>
      <c r="D103" s="70">
        <f>+C103/$C$98</f>
        <v>7.2238534677846092E-2</v>
      </c>
      <c r="E103" s="66"/>
    </row>
    <row r="104" spans="1:5" x14ac:dyDescent="0.2">
      <c r="A104" s="68">
        <v>5114</v>
      </c>
      <c r="B104" s="66" t="s">
        <v>337</v>
      </c>
      <c r="C104" s="69">
        <v>2423945.33</v>
      </c>
      <c r="D104" s="70">
        <f t="shared" ref="D104:D167" si="0">+C104/$C$98</f>
        <v>0.13936738194937756</v>
      </c>
      <c r="E104" s="66"/>
    </row>
    <row r="105" spans="1:5" x14ac:dyDescent="0.2">
      <c r="A105" s="68">
        <v>5115</v>
      </c>
      <c r="B105" s="66" t="s">
        <v>338</v>
      </c>
      <c r="C105" s="69">
        <v>3805036.72</v>
      </c>
      <c r="D105" s="70">
        <f t="shared" si="0"/>
        <v>0.21877473857368179</v>
      </c>
      <c r="E105" s="66" t="s">
        <v>663</v>
      </c>
    </row>
    <row r="106" spans="1:5" x14ac:dyDescent="0.2">
      <c r="A106" s="68">
        <v>5116</v>
      </c>
      <c r="B106" s="66" t="s">
        <v>339</v>
      </c>
      <c r="C106" s="69">
        <v>0</v>
      </c>
      <c r="D106" s="70">
        <f t="shared" si="0"/>
        <v>0</v>
      </c>
      <c r="E106" s="66"/>
    </row>
    <row r="107" spans="1:5" x14ac:dyDescent="0.2">
      <c r="A107" s="68">
        <v>5120</v>
      </c>
      <c r="B107" s="66" t="s">
        <v>340</v>
      </c>
      <c r="C107" s="69">
        <v>782486.11</v>
      </c>
      <c r="D107" s="70">
        <f t="shared" si="0"/>
        <v>4.4989892805236111E-2</v>
      </c>
      <c r="E107" s="66"/>
    </row>
    <row r="108" spans="1:5" x14ac:dyDescent="0.2">
      <c r="A108" s="68">
        <v>5121</v>
      </c>
      <c r="B108" s="66" t="s">
        <v>341</v>
      </c>
      <c r="C108" s="69">
        <v>163883.54999999999</v>
      </c>
      <c r="D108" s="70">
        <f t="shared" si="0"/>
        <v>9.4226635499530479E-3</v>
      </c>
      <c r="E108" s="66"/>
    </row>
    <row r="109" spans="1:5" x14ac:dyDescent="0.2">
      <c r="A109" s="68">
        <v>5122</v>
      </c>
      <c r="B109" s="66" t="s">
        <v>342</v>
      </c>
      <c r="C109" s="69">
        <v>0</v>
      </c>
      <c r="D109" s="70">
        <f t="shared" si="0"/>
        <v>0</v>
      </c>
      <c r="E109" s="66"/>
    </row>
    <row r="110" spans="1:5" x14ac:dyDescent="0.2">
      <c r="A110" s="68">
        <v>5123</v>
      </c>
      <c r="B110" s="66" t="s">
        <v>343</v>
      </c>
      <c r="C110" s="69">
        <v>0</v>
      </c>
      <c r="D110" s="70">
        <f t="shared" si="0"/>
        <v>0</v>
      </c>
      <c r="E110" s="66"/>
    </row>
    <row r="111" spans="1:5" x14ac:dyDescent="0.2">
      <c r="A111" s="68">
        <v>5124</v>
      </c>
      <c r="B111" s="66" t="s">
        <v>344</v>
      </c>
      <c r="C111" s="69">
        <v>3890.34</v>
      </c>
      <c r="D111" s="70">
        <f t="shared" si="0"/>
        <v>2.2367934374697366E-4</v>
      </c>
      <c r="E111" s="66"/>
    </row>
    <row r="112" spans="1:5" x14ac:dyDescent="0.2">
      <c r="A112" s="68">
        <v>5125</v>
      </c>
      <c r="B112" s="66" t="s">
        <v>345</v>
      </c>
      <c r="C112" s="69">
        <v>883.98</v>
      </c>
      <c r="D112" s="70">
        <f t="shared" si="0"/>
        <v>5.0825394768953301E-5</v>
      </c>
      <c r="E112" s="66"/>
    </row>
    <row r="113" spans="1:5" x14ac:dyDescent="0.2">
      <c r="A113" s="68">
        <v>5126</v>
      </c>
      <c r="B113" s="66" t="s">
        <v>346</v>
      </c>
      <c r="C113" s="69">
        <v>352214.22</v>
      </c>
      <c r="D113" s="70">
        <f t="shared" si="0"/>
        <v>2.0250940942938715E-2</v>
      </c>
      <c r="E113" s="66"/>
    </row>
    <row r="114" spans="1:5" x14ac:dyDescent="0.2">
      <c r="A114" s="68">
        <v>5127</v>
      </c>
      <c r="B114" s="66" t="s">
        <v>347</v>
      </c>
      <c r="C114" s="69">
        <v>46081.02</v>
      </c>
      <c r="D114" s="70">
        <f t="shared" si="0"/>
        <v>2.6494785321568726E-3</v>
      </c>
      <c r="E114" s="66"/>
    </row>
    <row r="115" spans="1:5" x14ac:dyDescent="0.2">
      <c r="A115" s="68">
        <v>5128</v>
      </c>
      <c r="B115" s="66" t="s">
        <v>348</v>
      </c>
      <c r="C115" s="69">
        <v>0</v>
      </c>
      <c r="D115" s="70">
        <f t="shared" si="0"/>
        <v>0</v>
      </c>
      <c r="E115" s="66"/>
    </row>
    <row r="116" spans="1:5" x14ac:dyDescent="0.2">
      <c r="A116" s="68">
        <v>5129</v>
      </c>
      <c r="B116" s="66" t="s">
        <v>349</v>
      </c>
      <c r="C116" s="69">
        <v>215533</v>
      </c>
      <c r="D116" s="70">
        <f t="shared" si="0"/>
        <v>1.2392305041671544E-2</v>
      </c>
      <c r="E116" s="66"/>
    </row>
    <row r="117" spans="1:5" x14ac:dyDescent="0.2">
      <c r="A117" s="68">
        <v>5130</v>
      </c>
      <c r="B117" s="66" t="s">
        <v>350</v>
      </c>
      <c r="C117" s="69">
        <v>1872302.13</v>
      </c>
      <c r="D117" s="70">
        <f t="shared" si="0"/>
        <v>0.10765005416864874</v>
      </c>
      <c r="E117" s="66"/>
    </row>
    <row r="118" spans="1:5" x14ac:dyDescent="0.2">
      <c r="A118" s="68">
        <v>5131</v>
      </c>
      <c r="B118" s="66" t="s">
        <v>351</v>
      </c>
      <c r="C118" s="69">
        <v>408317.8</v>
      </c>
      <c r="D118" s="70">
        <f t="shared" si="0"/>
        <v>2.3476677499706462E-2</v>
      </c>
      <c r="E118" s="66"/>
    </row>
    <row r="119" spans="1:5" x14ac:dyDescent="0.2">
      <c r="A119" s="68">
        <v>5132</v>
      </c>
      <c r="B119" s="66" t="s">
        <v>352</v>
      </c>
      <c r="C119" s="69">
        <v>96474.880000000005</v>
      </c>
      <c r="D119" s="70">
        <f t="shared" si="0"/>
        <v>5.5469285066261651E-3</v>
      </c>
      <c r="E119" s="66"/>
    </row>
    <row r="120" spans="1:5" x14ac:dyDescent="0.2">
      <c r="A120" s="68">
        <v>5133</v>
      </c>
      <c r="B120" s="66" t="s">
        <v>353</v>
      </c>
      <c r="C120" s="69">
        <v>278169.87</v>
      </c>
      <c r="D120" s="70">
        <f t="shared" si="0"/>
        <v>1.5993680236632526E-2</v>
      </c>
      <c r="E120" s="66"/>
    </row>
    <row r="121" spans="1:5" x14ac:dyDescent="0.2">
      <c r="A121" s="68">
        <v>5134</v>
      </c>
      <c r="B121" s="66" t="s">
        <v>354</v>
      </c>
      <c r="C121" s="69">
        <v>204003.59</v>
      </c>
      <c r="D121" s="70">
        <f t="shared" si="0"/>
        <v>1.1729409031916665E-2</v>
      </c>
      <c r="E121" s="66"/>
    </row>
    <row r="122" spans="1:5" x14ac:dyDescent="0.2">
      <c r="A122" s="68">
        <v>5135</v>
      </c>
      <c r="B122" s="66" t="s">
        <v>355</v>
      </c>
      <c r="C122" s="69">
        <v>488041.38</v>
      </c>
      <c r="D122" s="70">
        <f t="shared" si="0"/>
        <v>2.8060471732488008E-2</v>
      </c>
      <c r="E122" s="66"/>
    </row>
    <row r="123" spans="1:5" x14ac:dyDescent="0.2">
      <c r="A123" s="68">
        <v>5136</v>
      </c>
      <c r="B123" s="66" t="s">
        <v>356</v>
      </c>
      <c r="C123" s="69">
        <v>11672.61</v>
      </c>
      <c r="D123" s="70">
        <f t="shared" si="0"/>
        <v>6.7112945002605485E-4</v>
      </c>
      <c r="E123" s="66"/>
    </row>
    <row r="124" spans="1:5" x14ac:dyDescent="0.2">
      <c r="A124" s="68">
        <v>5137</v>
      </c>
      <c r="B124" s="66" t="s">
        <v>357</v>
      </c>
      <c r="C124" s="69">
        <v>6284</v>
      </c>
      <c r="D124" s="70">
        <f t="shared" si="0"/>
        <v>3.6130543759825171E-4</v>
      </c>
      <c r="E124" s="66"/>
    </row>
    <row r="125" spans="1:5" x14ac:dyDescent="0.2">
      <c r="A125" s="68">
        <v>5138</v>
      </c>
      <c r="B125" s="66" t="s">
        <v>358</v>
      </c>
      <c r="C125" s="69">
        <v>27434.67</v>
      </c>
      <c r="D125" s="70">
        <f t="shared" si="0"/>
        <v>1.577386290533677E-3</v>
      </c>
      <c r="E125" s="66"/>
    </row>
    <row r="126" spans="1:5" x14ac:dyDescent="0.2">
      <c r="A126" s="68">
        <v>5139</v>
      </c>
      <c r="B126" s="66" t="s">
        <v>359</v>
      </c>
      <c r="C126" s="69">
        <v>351903.33</v>
      </c>
      <c r="D126" s="70">
        <f t="shared" si="0"/>
        <v>2.0233065983120937E-2</v>
      </c>
      <c r="E126" s="66"/>
    </row>
    <row r="127" spans="1:5" x14ac:dyDescent="0.2">
      <c r="A127" s="68">
        <v>5200</v>
      </c>
      <c r="B127" s="66" t="s">
        <v>360</v>
      </c>
      <c r="C127" s="69">
        <v>6949.96</v>
      </c>
      <c r="D127" s="70">
        <f t="shared" si="0"/>
        <v>3.9959553454652216E-4</v>
      </c>
      <c r="E127" s="66"/>
    </row>
    <row r="128" spans="1:5" x14ac:dyDescent="0.2">
      <c r="A128" s="68">
        <v>5210</v>
      </c>
      <c r="B128" s="66" t="s">
        <v>361</v>
      </c>
      <c r="C128" s="69">
        <v>0</v>
      </c>
      <c r="D128" s="70">
        <f t="shared" si="0"/>
        <v>0</v>
      </c>
      <c r="E128" s="66"/>
    </row>
    <row r="129" spans="1:5" x14ac:dyDescent="0.2">
      <c r="A129" s="68">
        <v>5211</v>
      </c>
      <c r="B129" s="66" t="s">
        <v>362</v>
      </c>
      <c r="C129" s="69">
        <v>0</v>
      </c>
      <c r="D129" s="70">
        <f t="shared" si="0"/>
        <v>0</v>
      </c>
      <c r="E129" s="66"/>
    </row>
    <row r="130" spans="1:5" x14ac:dyDescent="0.2">
      <c r="A130" s="68">
        <v>5212</v>
      </c>
      <c r="B130" s="66" t="s">
        <v>363</v>
      </c>
      <c r="C130" s="69">
        <v>0</v>
      </c>
      <c r="D130" s="70">
        <f t="shared" si="0"/>
        <v>0</v>
      </c>
      <c r="E130" s="66"/>
    </row>
    <row r="131" spans="1:5" x14ac:dyDescent="0.2">
      <c r="A131" s="68">
        <v>5220</v>
      </c>
      <c r="B131" s="66" t="s">
        <v>364</v>
      </c>
      <c r="C131" s="69">
        <v>0</v>
      </c>
      <c r="D131" s="70">
        <f t="shared" si="0"/>
        <v>0</v>
      </c>
      <c r="E131" s="66"/>
    </row>
    <row r="132" spans="1:5" x14ac:dyDescent="0.2">
      <c r="A132" s="68">
        <v>5221</v>
      </c>
      <c r="B132" s="66" t="s">
        <v>365</v>
      </c>
      <c r="C132" s="69">
        <v>0</v>
      </c>
      <c r="D132" s="70">
        <f t="shared" si="0"/>
        <v>0</v>
      </c>
      <c r="E132" s="66"/>
    </row>
    <row r="133" spans="1:5" x14ac:dyDescent="0.2">
      <c r="A133" s="68">
        <v>5222</v>
      </c>
      <c r="B133" s="66" t="s">
        <v>366</v>
      </c>
      <c r="C133" s="69">
        <v>0</v>
      </c>
      <c r="D133" s="70">
        <f t="shared" si="0"/>
        <v>0</v>
      </c>
      <c r="E133" s="66"/>
    </row>
    <row r="134" spans="1:5" x14ac:dyDescent="0.2">
      <c r="A134" s="68">
        <v>5230</v>
      </c>
      <c r="B134" s="66" t="s">
        <v>308</v>
      </c>
      <c r="C134" s="69">
        <v>0</v>
      </c>
      <c r="D134" s="70">
        <f t="shared" si="0"/>
        <v>0</v>
      </c>
      <c r="E134" s="66"/>
    </row>
    <row r="135" spans="1:5" x14ac:dyDescent="0.2">
      <c r="A135" s="68">
        <v>5231</v>
      </c>
      <c r="B135" s="66" t="s">
        <v>367</v>
      </c>
      <c r="C135" s="69">
        <v>0</v>
      </c>
      <c r="D135" s="70">
        <f t="shared" si="0"/>
        <v>0</v>
      </c>
      <c r="E135" s="66"/>
    </row>
    <row r="136" spans="1:5" x14ac:dyDescent="0.2">
      <c r="A136" s="68">
        <v>5232</v>
      </c>
      <c r="B136" s="66" t="s">
        <v>368</v>
      </c>
      <c r="C136" s="69">
        <v>0</v>
      </c>
      <c r="D136" s="70">
        <f t="shared" si="0"/>
        <v>0</v>
      </c>
      <c r="E136" s="66"/>
    </row>
    <row r="137" spans="1:5" x14ac:dyDescent="0.2">
      <c r="A137" s="68">
        <v>5240</v>
      </c>
      <c r="B137" s="66" t="s">
        <v>369</v>
      </c>
      <c r="C137" s="69">
        <v>6949.96</v>
      </c>
      <c r="D137" s="70">
        <f t="shared" si="0"/>
        <v>3.9959553454652216E-4</v>
      </c>
      <c r="E137" s="66"/>
    </row>
    <row r="138" spans="1:5" x14ac:dyDescent="0.2">
      <c r="A138" s="68">
        <v>5241</v>
      </c>
      <c r="B138" s="66" t="s">
        <v>370</v>
      </c>
      <c r="C138" s="69">
        <v>6949.96</v>
      </c>
      <c r="D138" s="70">
        <f t="shared" si="0"/>
        <v>3.9959553454652216E-4</v>
      </c>
      <c r="E138" s="66"/>
    </row>
    <row r="139" spans="1:5" x14ac:dyDescent="0.2">
      <c r="A139" s="68">
        <v>5242</v>
      </c>
      <c r="B139" s="66" t="s">
        <v>371</v>
      </c>
      <c r="C139" s="69">
        <v>0</v>
      </c>
      <c r="D139" s="70">
        <f t="shared" si="0"/>
        <v>0</v>
      </c>
      <c r="E139" s="66"/>
    </row>
    <row r="140" spans="1:5" x14ac:dyDescent="0.2">
      <c r="A140" s="68">
        <v>5243</v>
      </c>
      <c r="B140" s="66" t="s">
        <v>372</v>
      </c>
      <c r="C140" s="69">
        <v>0</v>
      </c>
      <c r="D140" s="70">
        <f t="shared" si="0"/>
        <v>0</v>
      </c>
      <c r="E140" s="66"/>
    </row>
    <row r="141" spans="1:5" x14ac:dyDescent="0.2">
      <c r="A141" s="68">
        <v>5244</v>
      </c>
      <c r="B141" s="66" t="s">
        <v>373</v>
      </c>
      <c r="C141" s="69">
        <v>0</v>
      </c>
      <c r="D141" s="70">
        <f t="shared" si="0"/>
        <v>0</v>
      </c>
      <c r="E141" s="66"/>
    </row>
    <row r="142" spans="1:5" x14ac:dyDescent="0.2">
      <c r="A142" s="68">
        <v>5250</v>
      </c>
      <c r="B142" s="66" t="s">
        <v>309</v>
      </c>
      <c r="C142" s="69">
        <v>0</v>
      </c>
      <c r="D142" s="70">
        <f t="shared" si="0"/>
        <v>0</v>
      </c>
      <c r="E142" s="66"/>
    </row>
    <row r="143" spans="1:5" x14ac:dyDescent="0.2">
      <c r="A143" s="68">
        <v>5251</v>
      </c>
      <c r="B143" s="66" t="s">
        <v>374</v>
      </c>
      <c r="C143" s="69">
        <v>0</v>
      </c>
      <c r="D143" s="70">
        <f t="shared" si="0"/>
        <v>0</v>
      </c>
      <c r="E143" s="66"/>
    </row>
    <row r="144" spans="1:5" x14ac:dyDescent="0.2">
      <c r="A144" s="68">
        <v>5252</v>
      </c>
      <c r="B144" s="66" t="s">
        <v>375</v>
      </c>
      <c r="C144" s="69">
        <v>0</v>
      </c>
      <c r="D144" s="70">
        <f t="shared" si="0"/>
        <v>0</v>
      </c>
      <c r="E144" s="66"/>
    </row>
    <row r="145" spans="1:5" x14ac:dyDescent="0.2">
      <c r="A145" s="68">
        <v>5259</v>
      </c>
      <c r="B145" s="66" t="s">
        <v>376</v>
      </c>
      <c r="C145" s="69">
        <v>0</v>
      </c>
      <c r="D145" s="70">
        <f t="shared" si="0"/>
        <v>0</v>
      </c>
      <c r="E145" s="66"/>
    </row>
    <row r="146" spans="1:5" x14ac:dyDescent="0.2">
      <c r="A146" s="68">
        <v>5260</v>
      </c>
      <c r="B146" s="66" t="s">
        <v>377</v>
      </c>
      <c r="C146" s="69">
        <v>0</v>
      </c>
      <c r="D146" s="70">
        <f t="shared" si="0"/>
        <v>0</v>
      </c>
      <c r="E146" s="66"/>
    </row>
    <row r="147" spans="1:5" x14ac:dyDescent="0.2">
      <c r="A147" s="68">
        <v>5261</v>
      </c>
      <c r="B147" s="66" t="s">
        <v>378</v>
      </c>
      <c r="C147" s="69">
        <v>0</v>
      </c>
      <c r="D147" s="70">
        <f t="shared" si="0"/>
        <v>0</v>
      </c>
      <c r="E147" s="66"/>
    </row>
    <row r="148" spans="1:5" x14ac:dyDescent="0.2">
      <c r="A148" s="68">
        <v>5262</v>
      </c>
      <c r="B148" s="66" t="s">
        <v>379</v>
      </c>
      <c r="C148" s="69">
        <v>0</v>
      </c>
      <c r="D148" s="70">
        <f t="shared" si="0"/>
        <v>0</v>
      </c>
      <c r="E148" s="66"/>
    </row>
    <row r="149" spans="1:5" x14ac:dyDescent="0.2">
      <c r="A149" s="68">
        <v>5270</v>
      </c>
      <c r="B149" s="66" t="s">
        <v>380</v>
      </c>
      <c r="C149" s="69">
        <v>0</v>
      </c>
      <c r="D149" s="70">
        <f t="shared" si="0"/>
        <v>0</v>
      </c>
      <c r="E149" s="66"/>
    </row>
    <row r="150" spans="1:5" x14ac:dyDescent="0.2">
      <c r="A150" s="68">
        <v>5271</v>
      </c>
      <c r="B150" s="66" t="s">
        <v>381</v>
      </c>
      <c r="C150" s="69">
        <v>0</v>
      </c>
      <c r="D150" s="70">
        <f t="shared" si="0"/>
        <v>0</v>
      </c>
      <c r="E150" s="66"/>
    </row>
    <row r="151" spans="1:5" x14ac:dyDescent="0.2">
      <c r="A151" s="68">
        <v>5280</v>
      </c>
      <c r="B151" s="66" t="s">
        <v>382</v>
      </c>
      <c r="C151" s="69">
        <v>0</v>
      </c>
      <c r="D151" s="70">
        <f t="shared" si="0"/>
        <v>0</v>
      </c>
      <c r="E151" s="66"/>
    </row>
    <row r="152" spans="1:5" x14ac:dyDescent="0.2">
      <c r="A152" s="68">
        <v>5281</v>
      </c>
      <c r="B152" s="66" t="s">
        <v>383</v>
      </c>
      <c r="C152" s="69">
        <v>0</v>
      </c>
      <c r="D152" s="70">
        <f t="shared" si="0"/>
        <v>0</v>
      </c>
      <c r="E152" s="66"/>
    </row>
    <row r="153" spans="1:5" x14ac:dyDescent="0.2">
      <c r="A153" s="68">
        <v>5282</v>
      </c>
      <c r="B153" s="66" t="s">
        <v>384</v>
      </c>
      <c r="C153" s="69">
        <v>0</v>
      </c>
      <c r="D153" s="70">
        <f t="shared" si="0"/>
        <v>0</v>
      </c>
      <c r="E153" s="66"/>
    </row>
    <row r="154" spans="1:5" x14ac:dyDescent="0.2">
      <c r="A154" s="68">
        <v>5283</v>
      </c>
      <c r="B154" s="66" t="s">
        <v>385</v>
      </c>
      <c r="C154" s="69">
        <v>0</v>
      </c>
      <c r="D154" s="70">
        <f t="shared" si="0"/>
        <v>0</v>
      </c>
      <c r="E154" s="66"/>
    </row>
    <row r="155" spans="1:5" x14ac:dyDescent="0.2">
      <c r="A155" s="68">
        <v>5284</v>
      </c>
      <c r="B155" s="66" t="s">
        <v>386</v>
      </c>
      <c r="C155" s="69">
        <v>0</v>
      </c>
      <c r="D155" s="70">
        <f t="shared" si="0"/>
        <v>0</v>
      </c>
      <c r="E155" s="66"/>
    </row>
    <row r="156" spans="1:5" x14ac:dyDescent="0.2">
      <c r="A156" s="68">
        <v>5285</v>
      </c>
      <c r="B156" s="66" t="s">
        <v>387</v>
      </c>
      <c r="C156" s="69">
        <v>0</v>
      </c>
      <c r="D156" s="70">
        <f t="shared" si="0"/>
        <v>0</v>
      </c>
      <c r="E156" s="66"/>
    </row>
    <row r="157" spans="1:5" x14ac:dyDescent="0.2">
      <c r="A157" s="68">
        <v>5290</v>
      </c>
      <c r="B157" s="66" t="s">
        <v>388</v>
      </c>
      <c r="C157" s="69">
        <v>0</v>
      </c>
      <c r="D157" s="70">
        <f t="shared" si="0"/>
        <v>0</v>
      </c>
      <c r="E157" s="66"/>
    </row>
    <row r="158" spans="1:5" x14ac:dyDescent="0.2">
      <c r="A158" s="68">
        <v>5291</v>
      </c>
      <c r="B158" s="66" t="s">
        <v>389</v>
      </c>
      <c r="C158" s="69">
        <v>0</v>
      </c>
      <c r="D158" s="70">
        <f t="shared" si="0"/>
        <v>0</v>
      </c>
      <c r="E158" s="66"/>
    </row>
    <row r="159" spans="1:5" x14ac:dyDescent="0.2">
      <c r="A159" s="68">
        <v>5292</v>
      </c>
      <c r="B159" s="66" t="s">
        <v>390</v>
      </c>
      <c r="C159" s="69">
        <v>0</v>
      </c>
      <c r="D159" s="70">
        <f t="shared" si="0"/>
        <v>0</v>
      </c>
      <c r="E159" s="66"/>
    </row>
    <row r="160" spans="1:5" x14ac:dyDescent="0.2">
      <c r="A160" s="68">
        <v>5300</v>
      </c>
      <c r="B160" s="66" t="s">
        <v>391</v>
      </c>
      <c r="C160" s="69">
        <v>0</v>
      </c>
      <c r="D160" s="70">
        <f t="shared" si="0"/>
        <v>0</v>
      </c>
      <c r="E160" s="66"/>
    </row>
    <row r="161" spans="1:5" x14ac:dyDescent="0.2">
      <c r="A161" s="68">
        <v>5310</v>
      </c>
      <c r="B161" s="66" t="s">
        <v>301</v>
      </c>
      <c r="C161" s="69">
        <v>0</v>
      </c>
      <c r="D161" s="70">
        <f t="shared" si="0"/>
        <v>0</v>
      </c>
      <c r="E161" s="66"/>
    </row>
    <row r="162" spans="1:5" x14ac:dyDescent="0.2">
      <c r="A162" s="68">
        <v>5311</v>
      </c>
      <c r="B162" s="66" t="s">
        <v>392</v>
      </c>
      <c r="C162" s="69">
        <v>0</v>
      </c>
      <c r="D162" s="70">
        <f t="shared" si="0"/>
        <v>0</v>
      </c>
      <c r="E162" s="66"/>
    </row>
    <row r="163" spans="1:5" x14ac:dyDescent="0.2">
      <c r="A163" s="68">
        <v>5312</v>
      </c>
      <c r="B163" s="66" t="s">
        <v>393</v>
      </c>
      <c r="C163" s="69">
        <v>0</v>
      </c>
      <c r="D163" s="70">
        <f t="shared" si="0"/>
        <v>0</v>
      </c>
      <c r="E163" s="66"/>
    </row>
    <row r="164" spans="1:5" x14ac:dyDescent="0.2">
      <c r="A164" s="68">
        <v>5320</v>
      </c>
      <c r="B164" s="66" t="s">
        <v>302</v>
      </c>
      <c r="C164" s="69">
        <v>0</v>
      </c>
      <c r="D164" s="70">
        <f t="shared" si="0"/>
        <v>0</v>
      </c>
      <c r="E164" s="66"/>
    </row>
    <row r="165" spans="1:5" x14ac:dyDescent="0.2">
      <c r="A165" s="68">
        <v>5321</v>
      </c>
      <c r="B165" s="66" t="s">
        <v>394</v>
      </c>
      <c r="C165" s="69">
        <v>0</v>
      </c>
      <c r="D165" s="70">
        <f t="shared" si="0"/>
        <v>0</v>
      </c>
      <c r="E165" s="66"/>
    </row>
    <row r="166" spans="1:5" x14ac:dyDescent="0.2">
      <c r="A166" s="68">
        <v>5322</v>
      </c>
      <c r="B166" s="66" t="s">
        <v>395</v>
      </c>
      <c r="C166" s="69">
        <v>0</v>
      </c>
      <c r="D166" s="70">
        <f t="shared" si="0"/>
        <v>0</v>
      </c>
      <c r="E166" s="66"/>
    </row>
    <row r="167" spans="1:5" x14ac:dyDescent="0.2">
      <c r="A167" s="68">
        <v>5330</v>
      </c>
      <c r="B167" s="66" t="s">
        <v>303</v>
      </c>
      <c r="C167" s="69">
        <v>0</v>
      </c>
      <c r="D167" s="70">
        <f t="shared" si="0"/>
        <v>0</v>
      </c>
      <c r="E167" s="66"/>
    </row>
    <row r="168" spans="1:5" x14ac:dyDescent="0.2">
      <c r="A168" s="68">
        <v>5331</v>
      </c>
      <c r="B168" s="66" t="s">
        <v>396</v>
      </c>
      <c r="C168" s="69">
        <v>0</v>
      </c>
      <c r="D168" s="70">
        <f t="shared" ref="D168:D213" si="1">+C168/$C$98</f>
        <v>0</v>
      </c>
      <c r="E168" s="66"/>
    </row>
    <row r="169" spans="1:5" x14ac:dyDescent="0.2">
      <c r="A169" s="68">
        <v>5332</v>
      </c>
      <c r="B169" s="66" t="s">
        <v>397</v>
      </c>
      <c r="C169" s="69">
        <v>0</v>
      </c>
      <c r="D169" s="70">
        <f t="shared" si="1"/>
        <v>0</v>
      </c>
      <c r="E169" s="66"/>
    </row>
    <row r="170" spans="1:5" x14ac:dyDescent="0.2">
      <c r="A170" s="68">
        <v>5400</v>
      </c>
      <c r="B170" s="66" t="s">
        <v>398</v>
      </c>
      <c r="C170" s="69">
        <v>0</v>
      </c>
      <c r="D170" s="70">
        <f t="shared" si="1"/>
        <v>0</v>
      </c>
      <c r="E170" s="66"/>
    </row>
    <row r="171" spans="1:5" x14ac:dyDescent="0.2">
      <c r="A171" s="68">
        <v>5410</v>
      </c>
      <c r="B171" s="66" t="s">
        <v>399</v>
      </c>
      <c r="C171" s="69">
        <v>0</v>
      </c>
      <c r="D171" s="70">
        <f t="shared" si="1"/>
        <v>0</v>
      </c>
      <c r="E171" s="66"/>
    </row>
    <row r="172" spans="1:5" x14ac:dyDescent="0.2">
      <c r="A172" s="68">
        <v>5411</v>
      </c>
      <c r="B172" s="66" t="s">
        <v>400</v>
      </c>
      <c r="C172" s="69">
        <v>0</v>
      </c>
      <c r="D172" s="70">
        <f t="shared" si="1"/>
        <v>0</v>
      </c>
      <c r="E172" s="66"/>
    </row>
    <row r="173" spans="1:5" x14ac:dyDescent="0.2">
      <c r="A173" s="68">
        <v>5412</v>
      </c>
      <c r="B173" s="66" t="s">
        <v>401</v>
      </c>
      <c r="C173" s="69">
        <v>0</v>
      </c>
      <c r="D173" s="70">
        <f t="shared" si="1"/>
        <v>0</v>
      </c>
      <c r="E173" s="66"/>
    </row>
    <row r="174" spans="1:5" x14ac:dyDescent="0.2">
      <c r="A174" s="68">
        <v>5420</v>
      </c>
      <c r="B174" s="66" t="s">
        <v>402</v>
      </c>
      <c r="C174" s="69">
        <v>0</v>
      </c>
      <c r="D174" s="70">
        <f t="shared" si="1"/>
        <v>0</v>
      </c>
      <c r="E174" s="66"/>
    </row>
    <row r="175" spans="1:5" x14ac:dyDescent="0.2">
      <c r="A175" s="68">
        <v>5421</v>
      </c>
      <c r="B175" s="66" t="s">
        <v>403</v>
      </c>
      <c r="C175" s="69">
        <v>0</v>
      </c>
      <c r="D175" s="70">
        <f t="shared" si="1"/>
        <v>0</v>
      </c>
      <c r="E175" s="66"/>
    </row>
    <row r="176" spans="1:5" x14ac:dyDescent="0.2">
      <c r="A176" s="68">
        <v>5422</v>
      </c>
      <c r="B176" s="66" t="s">
        <v>404</v>
      </c>
      <c r="C176" s="69">
        <v>0</v>
      </c>
      <c r="D176" s="70">
        <f t="shared" si="1"/>
        <v>0</v>
      </c>
      <c r="E176" s="66"/>
    </row>
    <row r="177" spans="1:5" x14ac:dyDescent="0.2">
      <c r="A177" s="68">
        <v>5430</v>
      </c>
      <c r="B177" s="66" t="s">
        <v>405</v>
      </c>
      <c r="C177" s="69">
        <v>0</v>
      </c>
      <c r="D177" s="70">
        <f t="shared" si="1"/>
        <v>0</v>
      </c>
      <c r="E177" s="66"/>
    </row>
    <row r="178" spans="1:5" x14ac:dyDescent="0.2">
      <c r="A178" s="68">
        <v>5431</v>
      </c>
      <c r="B178" s="66" t="s">
        <v>406</v>
      </c>
      <c r="C178" s="69">
        <v>0</v>
      </c>
      <c r="D178" s="70">
        <f t="shared" si="1"/>
        <v>0</v>
      </c>
      <c r="E178" s="66"/>
    </row>
    <row r="179" spans="1:5" x14ac:dyDescent="0.2">
      <c r="A179" s="68">
        <v>5432</v>
      </c>
      <c r="B179" s="66" t="s">
        <v>407</v>
      </c>
      <c r="C179" s="69">
        <v>0</v>
      </c>
      <c r="D179" s="70">
        <f t="shared" si="1"/>
        <v>0</v>
      </c>
      <c r="E179" s="66"/>
    </row>
    <row r="180" spans="1:5" x14ac:dyDescent="0.2">
      <c r="A180" s="68">
        <v>5440</v>
      </c>
      <c r="B180" s="66" t="s">
        <v>408</v>
      </c>
      <c r="C180" s="69">
        <v>0</v>
      </c>
      <c r="D180" s="70">
        <f t="shared" si="1"/>
        <v>0</v>
      </c>
      <c r="E180" s="66"/>
    </row>
    <row r="181" spans="1:5" x14ac:dyDescent="0.2">
      <c r="A181" s="68">
        <v>5441</v>
      </c>
      <c r="B181" s="66" t="s">
        <v>408</v>
      </c>
      <c r="C181" s="69">
        <v>0</v>
      </c>
      <c r="D181" s="70">
        <f t="shared" si="1"/>
        <v>0</v>
      </c>
      <c r="E181" s="66"/>
    </row>
    <row r="182" spans="1:5" x14ac:dyDescent="0.2">
      <c r="A182" s="68">
        <v>5450</v>
      </c>
      <c r="B182" s="66" t="s">
        <v>409</v>
      </c>
      <c r="C182" s="69">
        <v>0</v>
      </c>
      <c r="D182" s="70">
        <f t="shared" si="1"/>
        <v>0</v>
      </c>
      <c r="E182" s="66"/>
    </row>
    <row r="183" spans="1:5" x14ac:dyDescent="0.2">
      <c r="A183" s="68">
        <v>5451</v>
      </c>
      <c r="B183" s="66" t="s">
        <v>410</v>
      </c>
      <c r="C183" s="69">
        <v>0</v>
      </c>
      <c r="D183" s="70">
        <f t="shared" si="1"/>
        <v>0</v>
      </c>
      <c r="E183" s="66"/>
    </row>
    <row r="184" spans="1:5" x14ac:dyDescent="0.2">
      <c r="A184" s="68">
        <v>5452</v>
      </c>
      <c r="B184" s="66" t="s">
        <v>411</v>
      </c>
      <c r="C184" s="69">
        <v>0</v>
      </c>
      <c r="D184" s="70">
        <f t="shared" si="1"/>
        <v>0</v>
      </c>
      <c r="E184" s="66"/>
    </row>
    <row r="185" spans="1:5" x14ac:dyDescent="0.2">
      <c r="A185" s="68">
        <v>5500</v>
      </c>
      <c r="B185" s="66" t="s">
        <v>412</v>
      </c>
      <c r="C185" s="69">
        <v>286617.65000000002</v>
      </c>
      <c r="D185" s="70">
        <f t="shared" si="1"/>
        <v>1.6479394566618802E-2</v>
      </c>
      <c r="E185" s="66"/>
    </row>
    <row r="186" spans="1:5" x14ac:dyDescent="0.2">
      <c r="A186" s="68">
        <v>5510</v>
      </c>
      <c r="B186" s="66" t="s">
        <v>413</v>
      </c>
      <c r="C186" s="69">
        <v>286617.65000000002</v>
      </c>
      <c r="D186" s="70">
        <f t="shared" si="1"/>
        <v>1.6479394566618802E-2</v>
      </c>
      <c r="E186" s="66"/>
    </row>
    <row r="187" spans="1:5" x14ac:dyDescent="0.2">
      <c r="A187" s="68">
        <v>5511</v>
      </c>
      <c r="B187" s="66" t="s">
        <v>414</v>
      </c>
      <c r="C187" s="69">
        <v>0</v>
      </c>
      <c r="D187" s="70">
        <f t="shared" si="1"/>
        <v>0</v>
      </c>
      <c r="E187" s="66"/>
    </row>
    <row r="188" spans="1:5" x14ac:dyDescent="0.2">
      <c r="A188" s="68">
        <v>5512</v>
      </c>
      <c r="B188" s="66" t="s">
        <v>415</v>
      </c>
      <c r="C188" s="69">
        <v>0</v>
      </c>
      <c r="D188" s="70">
        <f t="shared" si="1"/>
        <v>0</v>
      </c>
      <c r="E188" s="66"/>
    </row>
    <row r="189" spans="1:5" x14ac:dyDescent="0.2">
      <c r="A189" s="68">
        <v>5513</v>
      </c>
      <c r="B189" s="66" t="s">
        <v>416</v>
      </c>
      <c r="C189" s="69">
        <v>0</v>
      </c>
      <c r="D189" s="70">
        <f t="shared" si="1"/>
        <v>0</v>
      </c>
      <c r="E189" s="66"/>
    </row>
    <row r="190" spans="1:5" x14ac:dyDescent="0.2">
      <c r="A190" s="68">
        <v>5514</v>
      </c>
      <c r="B190" s="66" t="s">
        <v>417</v>
      </c>
      <c r="C190" s="69">
        <v>0</v>
      </c>
      <c r="D190" s="70">
        <f t="shared" si="1"/>
        <v>0</v>
      </c>
      <c r="E190" s="66"/>
    </row>
    <row r="191" spans="1:5" x14ac:dyDescent="0.2">
      <c r="A191" s="68">
        <v>5515</v>
      </c>
      <c r="B191" s="66" t="s">
        <v>418</v>
      </c>
      <c r="C191" s="69">
        <v>281040.57</v>
      </c>
      <c r="D191" s="70">
        <f t="shared" si="1"/>
        <v>1.6158734265867614E-2</v>
      </c>
      <c r="E191" s="66"/>
    </row>
    <row r="192" spans="1:5" x14ac:dyDescent="0.2">
      <c r="A192" s="68">
        <v>5516</v>
      </c>
      <c r="B192" s="66" t="s">
        <v>419</v>
      </c>
      <c r="C192" s="69">
        <v>0</v>
      </c>
      <c r="D192" s="70">
        <f t="shared" si="1"/>
        <v>0</v>
      </c>
      <c r="E192" s="66"/>
    </row>
    <row r="193" spans="1:5" x14ac:dyDescent="0.2">
      <c r="A193" s="68">
        <v>5517</v>
      </c>
      <c r="B193" s="66" t="s">
        <v>420</v>
      </c>
      <c r="C193" s="69">
        <v>5577.08</v>
      </c>
      <c r="D193" s="70">
        <f t="shared" si="1"/>
        <v>3.2066030075118677E-4</v>
      </c>
      <c r="E193" s="66"/>
    </row>
    <row r="194" spans="1:5" x14ac:dyDescent="0.2">
      <c r="A194" s="68">
        <v>5518</v>
      </c>
      <c r="B194" s="66" t="s">
        <v>421</v>
      </c>
      <c r="C194" s="69">
        <v>0</v>
      </c>
      <c r="D194" s="70">
        <f t="shared" si="1"/>
        <v>0</v>
      </c>
      <c r="E194" s="66"/>
    </row>
    <row r="195" spans="1:5" x14ac:dyDescent="0.2">
      <c r="A195" s="68">
        <v>5520</v>
      </c>
      <c r="B195" s="66" t="s">
        <v>422</v>
      </c>
      <c r="C195" s="69">
        <v>0</v>
      </c>
      <c r="D195" s="70">
        <f t="shared" si="1"/>
        <v>0</v>
      </c>
      <c r="E195" s="66"/>
    </row>
    <row r="196" spans="1:5" x14ac:dyDescent="0.2">
      <c r="A196" s="68">
        <v>5521</v>
      </c>
      <c r="B196" s="66" t="s">
        <v>423</v>
      </c>
      <c r="C196" s="69">
        <v>0</v>
      </c>
      <c r="D196" s="70">
        <f t="shared" si="1"/>
        <v>0</v>
      </c>
      <c r="E196" s="66"/>
    </row>
    <row r="197" spans="1:5" x14ac:dyDescent="0.2">
      <c r="A197" s="68">
        <v>5522</v>
      </c>
      <c r="B197" s="66" t="s">
        <v>424</v>
      </c>
      <c r="C197" s="69">
        <v>0</v>
      </c>
      <c r="D197" s="70">
        <f t="shared" si="1"/>
        <v>0</v>
      </c>
      <c r="E197" s="66"/>
    </row>
    <row r="198" spans="1:5" x14ac:dyDescent="0.2">
      <c r="A198" s="68">
        <v>5530</v>
      </c>
      <c r="B198" s="66" t="s">
        <v>425</v>
      </c>
      <c r="C198" s="69">
        <v>0</v>
      </c>
      <c r="D198" s="70">
        <f t="shared" si="1"/>
        <v>0</v>
      </c>
      <c r="E198" s="66"/>
    </row>
    <row r="199" spans="1:5" x14ac:dyDescent="0.2">
      <c r="A199" s="68">
        <v>5531</v>
      </c>
      <c r="B199" s="66" t="s">
        <v>426</v>
      </c>
      <c r="C199" s="69">
        <v>0</v>
      </c>
      <c r="D199" s="70">
        <f t="shared" si="1"/>
        <v>0</v>
      </c>
      <c r="E199" s="66"/>
    </row>
    <row r="200" spans="1:5" x14ac:dyDescent="0.2">
      <c r="A200" s="68">
        <v>5532</v>
      </c>
      <c r="B200" s="66" t="s">
        <v>427</v>
      </c>
      <c r="C200" s="69">
        <v>0</v>
      </c>
      <c r="D200" s="70">
        <f t="shared" si="1"/>
        <v>0</v>
      </c>
      <c r="E200" s="66"/>
    </row>
    <row r="201" spans="1:5" x14ac:dyDescent="0.2">
      <c r="A201" s="68">
        <v>5533</v>
      </c>
      <c r="B201" s="66" t="s">
        <v>428</v>
      </c>
      <c r="C201" s="69">
        <v>0</v>
      </c>
      <c r="D201" s="70">
        <f t="shared" si="1"/>
        <v>0</v>
      </c>
      <c r="E201" s="66"/>
    </row>
    <row r="202" spans="1:5" x14ac:dyDescent="0.2">
      <c r="A202" s="68">
        <v>5534</v>
      </c>
      <c r="B202" s="66" t="s">
        <v>429</v>
      </c>
      <c r="C202" s="69">
        <v>0</v>
      </c>
      <c r="D202" s="70">
        <f t="shared" si="1"/>
        <v>0</v>
      </c>
      <c r="E202" s="66"/>
    </row>
    <row r="203" spans="1:5" x14ac:dyDescent="0.2">
      <c r="A203" s="68">
        <v>5535</v>
      </c>
      <c r="B203" s="66" t="s">
        <v>430</v>
      </c>
      <c r="C203" s="69">
        <v>0</v>
      </c>
      <c r="D203" s="70">
        <f t="shared" si="1"/>
        <v>0</v>
      </c>
      <c r="E203" s="66"/>
    </row>
    <row r="204" spans="1:5" x14ac:dyDescent="0.2">
      <c r="A204" s="68">
        <v>5590</v>
      </c>
      <c r="B204" s="66" t="s">
        <v>431</v>
      </c>
      <c r="C204" s="69">
        <v>0</v>
      </c>
      <c r="D204" s="70">
        <f t="shared" si="1"/>
        <v>0</v>
      </c>
      <c r="E204" s="66"/>
    </row>
    <row r="205" spans="1:5" x14ac:dyDescent="0.2">
      <c r="A205" s="68">
        <v>5591</v>
      </c>
      <c r="B205" s="66" t="s">
        <v>432</v>
      </c>
      <c r="C205" s="69">
        <v>0</v>
      </c>
      <c r="D205" s="70">
        <f t="shared" si="1"/>
        <v>0</v>
      </c>
      <c r="E205" s="66"/>
    </row>
    <row r="206" spans="1:5" x14ac:dyDescent="0.2">
      <c r="A206" s="68">
        <v>5592</v>
      </c>
      <c r="B206" s="66" t="s">
        <v>433</v>
      </c>
      <c r="C206" s="69">
        <v>0</v>
      </c>
      <c r="D206" s="70">
        <f t="shared" si="1"/>
        <v>0</v>
      </c>
      <c r="E206" s="66"/>
    </row>
    <row r="207" spans="1:5" x14ac:dyDescent="0.2">
      <c r="A207" s="68">
        <v>5593</v>
      </c>
      <c r="B207" s="66" t="s">
        <v>434</v>
      </c>
      <c r="C207" s="69">
        <v>0</v>
      </c>
      <c r="D207" s="70">
        <f t="shared" si="1"/>
        <v>0</v>
      </c>
      <c r="E207" s="66"/>
    </row>
    <row r="208" spans="1:5" x14ac:dyDescent="0.2">
      <c r="A208" s="68">
        <v>5594</v>
      </c>
      <c r="B208" s="66" t="s">
        <v>435</v>
      </c>
      <c r="C208" s="69">
        <v>0</v>
      </c>
      <c r="D208" s="70">
        <f t="shared" si="1"/>
        <v>0</v>
      </c>
      <c r="E208" s="66"/>
    </row>
    <row r="209" spans="1:5" x14ac:dyDescent="0.2">
      <c r="A209" s="68">
        <v>5595</v>
      </c>
      <c r="B209" s="66" t="s">
        <v>436</v>
      </c>
      <c r="C209" s="69">
        <v>0</v>
      </c>
      <c r="D209" s="70">
        <f t="shared" si="1"/>
        <v>0</v>
      </c>
      <c r="E209" s="66"/>
    </row>
    <row r="210" spans="1:5" x14ac:dyDescent="0.2">
      <c r="A210" s="68">
        <v>5596</v>
      </c>
      <c r="B210" s="66" t="s">
        <v>327</v>
      </c>
      <c r="C210" s="69">
        <v>0</v>
      </c>
      <c r="D210" s="70">
        <f t="shared" si="1"/>
        <v>0</v>
      </c>
      <c r="E210" s="66"/>
    </row>
    <row r="211" spans="1:5" x14ac:dyDescent="0.2">
      <c r="A211" s="68">
        <v>5597</v>
      </c>
      <c r="B211" s="66" t="s">
        <v>437</v>
      </c>
      <c r="C211" s="69">
        <v>0</v>
      </c>
      <c r="D211" s="70">
        <f t="shared" si="1"/>
        <v>0</v>
      </c>
      <c r="E211" s="66"/>
    </row>
    <row r="212" spans="1:5" x14ac:dyDescent="0.2">
      <c r="A212" s="68">
        <v>5598</v>
      </c>
      <c r="B212" s="66" t="s">
        <v>438</v>
      </c>
      <c r="C212" s="69">
        <v>0</v>
      </c>
      <c r="D212" s="70">
        <f t="shared" si="1"/>
        <v>0</v>
      </c>
      <c r="E212" s="66"/>
    </row>
    <row r="213" spans="1:5" x14ac:dyDescent="0.2">
      <c r="A213" s="68">
        <v>5599</v>
      </c>
      <c r="B213" s="66" t="s">
        <v>439</v>
      </c>
      <c r="C213" s="69">
        <v>0</v>
      </c>
      <c r="D213" s="70">
        <f t="shared" si="1"/>
        <v>0</v>
      </c>
      <c r="E213" s="66"/>
    </row>
    <row r="214" spans="1:5" x14ac:dyDescent="0.2">
      <c r="A214" s="68">
        <v>5600</v>
      </c>
      <c r="B214" s="66" t="s">
        <v>440</v>
      </c>
      <c r="C214" s="69">
        <v>0</v>
      </c>
      <c r="D214" s="70">
        <v>0</v>
      </c>
      <c r="E214" s="66"/>
    </row>
    <row r="215" spans="1:5" x14ac:dyDescent="0.2">
      <c r="A215" s="68">
        <v>5610</v>
      </c>
      <c r="B215" s="66" t="s">
        <v>441</v>
      </c>
      <c r="C215" s="69">
        <v>0</v>
      </c>
      <c r="D215" s="70">
        <v>0</v>
      </c>
      <c r="E215" s="66"/>
    </row>
    <row r="216" spans="1:5" x14ac:dyDescent="0.2">
      <c r="A216" s="68">
        <v>5611</v>
      </c>
      <c r="B216" s="66" t="s">
        <v>442</v>
      </c>
      <c r="C216" s="69">
        <v>0</v>
      </c>
      <c r="D216" s="70">
        <v>0</v>
      </c>
      <c r="E216" s="66"/>
    </row>
    <row r="218" spans="1:5" x14ac:dyDescent="0.2">
      <c r="B218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3" t="s">
        <v>37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15" customHeight="1" x14ac:dyDescent="0.2">
      <c r="A6" s="114"/>
      <c r="B6" s="27" t="s">
        <v>443</v>
      </c>
    </row>
    <row r="7" spans="1:2" ht="15" customHeight="1" x14ac:dyDescent="0.2">
      <c r="A7" s="114"/>
      <c r="B7" s="27" t="s">
        <v>243</v>
      </c>
    </row>
    <row r="8" spans="1:2" ht="15" customHeight="1" x14ac:dyDescent="0.2">
      <c r="A8" s="114"/>
    </row>
    <row r="9" spans="1:2" ht="15" customHeight="1" x14ac:dyDescent="0.2">
      <c r="A9" s="113" t="s">
        <v>39</v>
      </c>
      <c r="B9" s="25" t="s">
        <v>444</v>
      </c>
    </row>
    <row r="10" spans="1:2" ht="15" customHeight="1" x14ac:dyDescent="0.2">
      <c r="A10" s="114"/>
      <c r="B10" s="33" t="s">
        <v>243</v>
      </c>
    </row>
    <row r="11" spans="1:2" ht="15" customHeight="1" x14ac:dyDescent="0.2">
      <c r="A11" s="114"/>
    </row>
    <row r="12" spans="1:2" ht="15" customHeight="1" x14ac:dyDescent="0.2">
      <c r="A12" s="113" t="s">
        <v>41</v>
      </c>
      <c r="B12" s="25" t="s">
        <v>444</v>
      </c>
    </row>
    <row r="13" spans="1:2" ht="22.5" x14ac:dyDescent="0.2">
      <c r="A13" s="114"/>
      <c r="B13" s="25" t="s">
        <v>445</v>
      </c>
    </row>
    <row r="14" spans="1:2" ht="15" customHeight="1" x14ac:dyDescent="0.2">
      <c r="A14" s="114"/>
      <c r="B14" s="33" t="s">
        <v>243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zoomScale="130" zoomScaleNormal="130" workbookViewId="0">
      <selection activeCell="C15" sqref="C15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61" t="str">
        <f>ESF!A1</f>
        <v>Fideicomiso de Obras por Cooperación</v>
      </c>
      <c r="B1" s="161"/>
      <c r="C1" s="161"/>
      <c r="D1" s="45" t="s">
        <v>0</v>
      </c>
      <c r="E1" s="46">
        <f>'Notas a los Edos Financieros'!D1</f>
        <v>2023</v>
      </c>
    </row>
    <row r="2" spans="1:5" ht="18.95" customHeight="1" x14ac:dyDescent="0.2">
      <c r="A2" s="161" t="s">
        <v>448</v>
      </c>
      <c r="B2" s="161"/>
      <c r="C2" s="161"/>
      <c r="D2" s="45" t="s">
        <v>2</v>
      </c>
      <c r="E2" s="46" t="str">
        <f>'Notas a los Edos Financieros'!D2</f>
        <v>Anual</v>
      </c>
    </row>
    <row r="3" spans="1:5" ht="18.95" customHeight="1" x14ac:dyDescent="0.2">
      <c r="A3" s="161" t="str">
        <f>ESF!A3</f>
        <v>Correspondiente del 01 de Enero al 31 de diciembre</v>
      </c>
      <c r="B3" s="161"/>
      <c r="C3" s="161"/>
      <c r="D3" s="45" t="s">
        <v>3</v>
      </c>
      <c r="E3" s="46" t="str">
        <f>'Notas a los Edos Financieros'!D3</f>
        <v>Cuenta Pública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449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302</v>
      </c>
      <c r="C8" s="52">
        <v>0</v>
      </c>
    </row>
    <row r="9" spans="1:5" x14ac:dyDescent="0.2">
      <c r="A9" s="51">
        <v>3120</v>
      </c>
      <c r="B9" s="47" t="s">
        <v>450</v>
      </c>
      <c r="C9" s="52">
        <v>0</v>
      </c>
    </row>
    <row r="10" spans="1:5" x14ac:dyDescent="0.2">
      <c r="A10" s="51">
        <v>3130</v>
      </c>
      <c r="B10" s="47" t="s">
        <v>451</v>
      </c>
      <c r="C10" s="52">
        <v>0</v>
      </c>
    </row>
    <row r="12" spans="1:5" x14ac:dyDescent="0.2">
      <c r="A12" s="49" t="s">
        <v>452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453</v>
      </c>
      <c r="E13" s="50"/>
    </row>
    <row r="14" spans="1:5" x14ac:dyDescent="0.2">
      <c r="A14" s="51">
        <v>3210</v>
      </c>
      <c r="B14" s="47" t="s">
        <v>454</v>
      </c>
      <c r="C14" s="52">
        <v>11534431.130000001</v>
      </c>
      <c r="D14" s="47" t="s">
        <v>664</v>
      </c>
    </row>
    <row r="15" spans="1:5" x14ac:dyDescent="0.2">
      <c r="A15" s="51">
        <v>3220</v>
      </c>
      <c r="B15" s="47" t="s">
        <v>455</v>
      </c>
      <c r="C15" s="52">
        <v>52357006.329999998</v>
      </c>
      <c r="D15" s="47" t="s">
        <v>664</v>
      </c>
    </row>
    <row r="16" spans="1:5" x14ac:dyDescent="0.2">
      <c r="A16" s="51">
        <v>3230</v>
      </c>
      <c r="B16" s="47" t="s">
        <v>456</v>
      </c>
      <c r="C16" s="52">
        <v>0</v>
      </c>
    </row>
    <row r="17" spans="1:4" x14ac:dyDescent="0.2">
      <c r="A17" s="51">
        <v>3231</v>
      </c>
      <c r="B17" s="47" t="s">
        <v>457</v>
      </c>
      <c r="C17" s="52">
        <v>0</v>
      </c>
    </row>
    <row r="18" spans="1:4" x14ac:dyDescent="0.2">
      <c r="A18" s="51">
        <v>3232</v>
      </c>
      <c r="B18" s="47" t="s">
        <v>458</v>
      </c>
      <c r="C18" s="52">
        <v>0</v>
      </c>
    </row>
    <row r="19" spans="1:4" x14ac:dyDescent="0.2">
      <c r="A19" s="51">
        <v>3233</v>
      </c>
      <c r="B19" s="47" t="s">
        <v>459</v>
      </c>
      <c r="C19" s="52">
        <v>0</v>
      </c>
    </row>
    <row r="20" spans="1:4" x14ac:dyDescent="0.2">
      <c r="A20" s="51">
        <v>3239</v>
      </c>
      <c r="B20" s="47" t="s">
        <v>460</v>
      </c>
      <c r="C20" s="52">
        <v>0</v>
      </c>
    </row>
    <row r="21" spans="1:4" x14ac:dyDescent="0.2">
      <c r="A21" s="51">
        <v>3240</v>
      </c>
      <c r="B21" s="47" t="s">
        <v>461</v>
      </c>
      <c r="C21" s="52">
        <v>0</v>
      </c>
    </row>
    <row r="22" spans="1:4" x14ac:dyDescent="0.2">
      <c r="A22" s="51">
        <v>3241</v>
      </c>
      <c r="B22" s="47" t="s">
        <v>462</v>
      </c>
      <c r="C22" s="52">
        <v>0</v>
      </c>
    </row>
    <row r="23" spans="1:4" x14ac:dyDescent="0.2">
      <c r="A23" s="51">
        <v>3242</v>
      </c>
      <c r="B23" s="47" t="s">
        <v>463</v>
      </c>
      <c r="C23" s="52">
        <v>0</v>
      </c>
    </row>
    <row r="24" spans="1:4" x14ac:dyDescent="0.2">
      <c r="A24" s="51">
        <v>3243</v>
      </c>
      <c r="B24" s="47" t="s">
        <v>464</v>
      </c>
      <c r="C24" s="52">
        <v>0</v>
      </c>
    </row>
    <row r="25" spans="1:4" x14ac:dyDescent="0.2">
      <c r="A25" s="51">
        <v>3250</v>
      </c>
      <c r="B25" s="47" t="s">
        <v>465</v>
      </c>
      <c r="C25" s="52">
        <v>6745.19</v>
      </c>
      <c r="D25" s="47" t="s">
        <v>664</v>
      </c>
    </row>
    <row r="26" spans="1:4" x14ac:dyDescent="0.2">
      <c r="A26" s="51">
        <v>3251</v>
      </c>
      <c r="B26" s="47" t="s">
        <v>466</v>
      </c>
      <c r="C26" s="52">
        <v>0</v>
      </c>
      <c r="D26" s="47" t="s">
        <v>664</v>
      </c>
    </row>
    <row r="27" spans="1:4" x14ac:dyDescent="0.2">
      <c r="A27" s="51">
        <v>3252</v>
      </c>
      <c r="B27" s="47" t="s">
        <v>467</v>
      </c>
      <c r="C27" s="52">
        <v>6745.19</v>
      </c>
      <c r="D27" s="47" t="s">
        <v>664</v>
      </c>
    </row>
    <row r="29" spans="1:4" x14ac:dyDescent="0.2">
      <c r="B2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3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3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135"/>
  <sheetViews>
    <sheetView zoomScale="160" zoomScaleNormal="160" workbookViewId="0">
      <selection activeCell="C137" sqref="C137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1" t="str">
        <f>ESF!A1</f>
        <v>Fideicomiso de Obras por Cooperación</v>
      </c>
      <c r="B1" s="161"/>
      <c r="C1" s="161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61" t="s">
        <v>471</v>
      </c>
      <c r="B2" s="161"/>
      <c r="C2" s="161"/>
      <c r="D2" s="45" t="s">
        <v>2</v>
      </c>
      <c r="E2" s="46" t="str">
        <f>'Notas a los Edos Financieros'!D2</f>
        <v>Anual</v>
      </c>
    </row>
    <row r="3" spans="1:5" s="53" customFormat="1" ht="18.95" customHeight="1" x14ac:dyDescent="0.25">
      <c r="A3" s="161" t="str">
        <f>ESF!A3</f>
        <v>Correspondiente del 01 de Enero al 31 de diciembre</v>
      </c>
      <c r="B3" s="161"/>
      <c r="C3" s="161"/>
      <c r="D3" s="45" t="s">
        <v>3</v>
      </c>
      <c r="E3" s="46" t="str">
        <f>'Notas a los Edos Financieros'!D3</f>
        <v>Cuenta Pública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472</v>
      </c>
      <c r="B6" s="49"/>
      <c r="C6" s="49"/>
      <c r="D6" s="49"/>
    </row>
    <row r="7" spans="1:5" x14ac:dyDescent="0.2">
      <c r="A7" s="50" t="s">
        <v>67</v>
      </c>
      <c r="B7" s="50" t="s">
        <v>473</v>
      </c>
      <c r="C7" s="124">
        <v>2023</v>
      </c>
      <c r="D7" s="124">
        <v>2022</v>
      </c>
    </row>
    <row r="8" spans="1:5" x14ac:dyDescent="0.2">
      <c r="A8" s="51">
        <v>1111</v>
      </c>
      <c r="B8" s="47" t="s">
        <v>474</v>
      </c>
      <c r="C8" s="52">
        <v>0</v>
      </c>
      <c r="D8" s="52">
        <v>0</v>
      </c>
    </row>
    <row r="9" spans="1:5" x14ac:dyDescent="0.2">
      <c r="A9" s="51">
        <v>1112</v>
      </c>
      <c r="B9" s="47" t="s">
        <v>475</v>
      </c>
      <c r="C9" s="52">
        <v>0</v>
      </c>
      <c r="D9" s="52">
        <v>0</v>
      </c>
    </row>
    <row r="10" spans="1:5" x14ac:dyDescent="0.2">
      <c r="A10" s="51">
        <v>1113</v>
      </c>
      <c r="B10" s="47" t="s">
        <v>476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71</v>
      </c>
      <c r="C11" s="52">
        <v>183953657.74000001</v>
      </c>
      <c r="D11" s="52">
        <v>101542445.73999999</v>
      </c>
    </row>
    <row r="12" spans="1:5" x14ac:dyDescent="0.2">
      <c r="A12" s="51">
        <v>1115</v>
      </c>
      <c r="B12" s="47" t="s">
        <v>72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477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478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479</v>
      </c>
      <c r="C15" s="120">
        <v>0</v>
      </c>
      <c r="D15" s="120">
        <v>0</v>
      </c>
    </row>
    <row r="18" spans="1:4" x14ac:dyDescent="0.2">
      <c r="A18" s="49" t="s">
        <v>480</v>
      </c>
      <c r="B18" s="49"/>
      <c r="C18" s="49"/>
      <c r="D18" s="49"/>
    </row>
    <row r="19" spans="1:4" x14ac:dyDescent="0.2">
      <c r="A19" s="50" t="s">
        <v>67</v>
      </c>
      <c r="B19" s="50" t="s">
        <v>473</v>
      </c>
      <c r="C19" s="124" t="s">
        <v>481</v>
      </c>
      <c r="D19" s="124" t="s">
        <v>482</v>
      </c>
    </row>
    <row r="20" spans="1:4" x14ac:dyDescent="0.2">
      <c r="A20" s="58">
        <v>1230</v>
      </c>
      <c r="B20" s="59" t="s">
        <v>120</v>
      </c>
      <c r="C20" s="120">
        <v>0</v>
      </c>
      <c r="D20" s="120">
        <v>0</v>
      </c>
    </row>
    <row r="21" spans="1:4" x14ac:dyDescent="0.2">
      <c r="A21" s="51">
        <v>1231</v>
      </c>
      <c r="B21" s="47" t="s">
        <v>121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122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123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124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125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126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127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128</v>
      </c>
      <c r="C28" s="120">
        <v>0</v>
      </c>
      <c r="D28" s="120">
        <v>0</v>
      </c>
    </row>
    <row r="29" spans="1:4" x14ac:dyDescent="0.2">
      <c r="A29" s="51">
        <v>1241</v>
      </c>
      <c r="B29" s="47" t="s">
        <v>129</v>
      </c>
      <c r="C29" s="52">
        <v>0</v>
      </c>
      <c r="D29" s="52">
        <v>0</v>
      </c>
    </row>
    <row r="30" spans="1:4" x14ac:dyDescent="0.2">
      <c r="A30" s="51">
        <v>1242</v>
      </c>
      <c r="B30" s="47" t="s">
        <v>130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131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132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133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134</v>
      </c>
      <c r="C34" s="52">
        <v>0</v>
      </c>
      <c r="D34" s="52">
        <v>0</v>
      </c>
    </row>
    <row r="35" spans="1:6" x14ac:dyDescent="0.2">
      <c r="A35" s="51">
        <v>1247</v>
      </c>
      <c r="B35" s="47" t="s">
        <v>135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136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140</v>
      </c>
      <c r="C37" s="120">
        <v>0</v>
      </c>
      <c r="D37" s="120">
        <v>0</v>
      </c>
    </row>
    <row r="38" spans="1:6" x14ac:dyDescent="0.2">
      <c r="A38" s="51">
        <v>1251</v>
      </c>
      <c r="B38" s="47" t="s">
        <v>141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142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143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144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145</v>
      </c>
      <c r="C42" s="52">
        <v>0</v>
      </c>
      <c r="D42" s="52">
        <v>0</v>
      </c>
    </row>
    <row r="43" spans="1:6" x14ac:dyDescent="0.2">
      <c r="A43" s="51"/>
      <c r="B43" s="132" t="s">
        <v>483</v>
      </c>
      <c r="C43" s="120">
        <f>C20+C28+C37</f>
        <v>0</v>
      </c>
      <c r="D43" s="120">
        <f>D20+D28+D37</f>
        <v>0</v>
      </c>
    </row>
    <row r="45" spans="1:6" ht="15" x14ac:dyDescent="0.25">
      <c r="A45" s="49" t="s">
        <v>484</v>
      </c>
      <c r="B45" s="49"/>
      <c r="C45" s="49"/>
      <c r="D45" s="49"/>
      <c r="F45"/>
    </row>
    <row r="46" spans="1:6" ht="15" x14ac:dyDescent="0.25">
      <c r="A46" s="50" t="s">
        <v>67</v>
      </c>
      <c r="B46" s="50" t="s">
        <v>473</v>
      </c>
      <c r="C46" s="124">
        <v>2023</v>
      </c>
      <c r="D46" s="124">
        <v>2022</v>
      </c>
      <c r="F46"/>
    </row>
    <row r="47" spans="1:6" ht="9.9499999999999993" customHeight="1" x14ac:dyDescent="0.25">
      <c r="A47" s="58">
        <v>3210</v>
      </c>
      <c r="B47" s="59" t="s">
        <v>485</v>
      </c>
      <c r="C47" s="120">
        <v>11534431.130000001</v>
      </c>
      <c r="D47" s="120">
        <v>7525131.1299999999</v>
      </c>
      <c r="E47" s="139"/>
      <c r="F47"/>
    </row>
    <row r="48" spans="1:6" ht="9.9499999999999993" customHeight="1" x14ac:dyDescent="0.25">
      <c r="A48" s="51"/>
      <c r="B48" s="132" t="s">
        <v>486</v>
      </c>
      <c r="C48" s="120">
        <f>+C49+C61+C89+C92</f>
        <v>1705329.7100000007</v>
      </c>
      <c r="D48" s="120">
        <v>3902582.3900000006</v>
      </c>
      <c r="E48" s="140"/>
      <c r="F48"/>
    </row>
    <row r="49" spans="1:6" ht="9.9499999999999993" customHeight="1" x14ac:dyDescent="0.25">
      <c r="A49" s="58">
        <v>5400</v>
      </c>
      <c r="B49" s="59" t="s">
        <v>398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487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400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488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403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489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406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490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490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491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410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411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412</v>
      </c>
      <c r="C61" s="120">
        <f>+C62+C71+C74+C80</f>
        <v>296706.08</v>
      </c>
      <c r="D61" s="120">
        <v>405831.22</v>
      </c>
      <c r="F61"/>
    </row>
    <row r="62" spans="1:6" ht="9.9499999999999993" customHeight="1" x14ac:dyDescent="0.25">
      <c r="A62" s="58">
        <v>5510</v>
      </c>
      <c r="B62" s="59" t="s">
        <v>413</v>
      </c>
      <c r="C62" s="120">
        <f>+C67</f>
        <v>286617.65000000002</v>
      </c>
      <c r="D62" s="120">
        <v>256958.95</v>
      </c>
      <c r="F62"/>
    </row>
    <row r="63" spans="1:6" ht="9.9499999999999993" customHeight="1" x14ac:dyDescent="0.25">
      <c r="A63" s="51">
        <v>5511</v>
      </c>
      <c r="B63" s="47" t="s">
        <v>414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415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416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417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418</v>
      </c>
      <c r="C67" s="52">
        <v>286617.65000000002</v>
      </c>
      <c r="D67" s="52">
        <v>256958.95</v>
      </c>
      <c r="F67"/>
    </row>
    <row r="68" spans="1:6" ht="9.9499999999999993" customHeight="1" x14ac:dyDescent="0.25">
      <c r="A68" s="51">
        <v>5516</v>
      </c>
      <c r="B68" s="47" t="s">
        <v>419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420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421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422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423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424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425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426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427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428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429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430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431</v>
      </c>
      <c r="C80" s="120">
        <f>+C88</f>
        <v>10088.43</v>
      </c>
      <c r="D80" s="120">
        <v>148872.26999999999</v>
      </c>
      <c r="F80"/>
    </row>
    <row r="81" spans="1:6" ht="9.9499999999999993" customHeight="1" x14ac:dyDescent="0.25">
      <c r="A81" s="51">
        <v>5591</v>
      </c>
      <c r="B81" s="47" t="s">
        <v>432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433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434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492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436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327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437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439</v>
      </c>
      <c r="C88" s="52">
        <v>10088.43</v>
      </c>
      <c r="D88" s="52">
        <v>148872.26999999999</v>
      </c>
      <c r="F88"/>
    </row>
    <row r="89" spans="1:6" ht="9.9499999999999993" customHeight="1" x14ac:dyDescent="0.25">
      <c r="A89" s="58">
        <v>5600</v>
      </c>
      <c r="B89" s="59" t="s">
        <v>440</v>
      </c>
      <c r="C89" s="120">
        <v>0</v>
      </c>
      <c r="D89" s="120">
        <v>0</v>
      </c>
      <c r="F89"/>
    </row>
    <row r="90" spans="1:6" ht="9.9499999999999993" customHeight="1" x14ac:dyDescent="0.25">
      <c r="A90" s="58">
        <v>5610</v>
      </c>
      <c r="B90" s="59" t="s">
        <v>441</v>
      </c>
      <c r="C90" s="120">
        <v>0</v>
      </c>
      <c r="D90" s="120">
        <v>0</v>
      </c>
      <c r="F90"/>
    </row>
    <row r="91" spans="1:6" ht="9.9499999999999993" customHeight="1" x14ac:dyDescent="0.25">
      <c r="A91" s="51">
        <v>5611</v>
      </c>
      <c r="B91" s="47" t="s">
        <v>442</v>
      </c>
      <c r="C91" s="52">
        <v>0</v>
      </c>
      <c r="D91" s="52">
        <v>0</v>
      </c>
      <c r="F91"/>
    </row>
    <row r="92" spans="1:6" ht="9.9499999999999993" customHeight="1" x14ac:dyDescent="0.25">
      <c r="A92" s="58">
        <v>2110</v>
      </c>
      <c r="B92" s="133" t="s">
        <v>493</v>
      </c>
      <c r="C92" s="120">
        <f>SUM(C93:C95)</f>
        <v>1408623.6300000006</v>
      </c>
      <c r="D92" s="120">
        <v>3496751.1700000004</v>
      </c>
      <c r="F92"/>
    </row>
    <row r="93" spans="1:6" ht="9.9499999999999993" customHeight="1" x14ac:dyDescent="0.25">
      <c r="A93" s="51">
        <v>2111</v>
      </c>
      <c r="B93" s="47" t="s">
        <v>494</v>
      </c>
      <c r="C93" s="52">
        <v>1118428.6400000006</v>
      </c>
      <c r="D93" s="52">
        <v>3201636.99</v>
      </c>
      <c r="F93"/>
    </row>
    <row r="94" spans="1:6" ht="9.9499999999999993" customHeight="1" x14ac:dyDescent="0.25">
      <c r="A94" s="51">
        <v>2112</v>
      </c>
      <c r="B94" s="47" t="s">
        <v>495</v>
      </c>
      <c r="C94" s="52">
        <v>91993.829999999958</v>
      </c>
      <c r="D94" s="52">
        <v>76457.999999999971</v>
      </c>
      <c r="F94"/>
    </row>
    <row r="95" spans="1:6" ht="9.9499999999999993" customHeight="1" x14ac:dyDescent="0.25">
      <c r="A95" s="51">
        <v>2112</v>
      </c>
      <c r="B95" s="47" t="s">
        <v>496</v>
      </c>
      <c r="C95" s="52">
        <v>198201.15999999992</v>
      </c>
      <c r="D95" s="52">
        <v>218656.18000000017</v>
      </c>
      <c r="F95"/>
    </row>
    <row r="96" spans="1:6" ht="9.9499999999999993" customHeight="1" x14ac:dyDescent="0.25">
      <c r="A96" s="51">
        <v>2115</v>
      </c>
      <c r="B96" s="47" t="s">
        <v>497</v>
      </c>
      <c r="C96" s="52">
        <v>0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498</v>
      </c>
      <c r="C97" s="52">
        <v>0</v>
      </c>
      <c r="D97" s="52">
        <v>0</v>
      </c>
      <c r="F97"/>
    </row>
    <row r="98" spans="1:6" ht="9.9499999999999993" customHeight="1" x14ac:dyDescent="0.25">
      <c r="A98" s="51"/>
      <c r="B98" s="132" t="s">
        <v>499</v>
      </c>
      <c r="C98" s="120">
        <f>+C99</f>
        <v>14601129.199999999</v>
      </c>
      <c r="D98" s="120">
        <v>17717597.219999999</v>
      </c>
      <c r="F98"/>
    </row>
    <row r="99" spans="1:6" ht="9.9499999999999993" customHeight="1" x14ac:dyDescent="0.2">
      <c r="A99" s="58">
        <v>4300</v>
      </c>
      <c r="B99" s="141" t="s">
        <v>42</v>
      </c>
      <c r="C99" s="52">
        <f>+C113</f>
        <v>14601129.199999999</v>
      </c>
      <c r="D99" s="52">
        <f>+D113</f>
        <v>17717597.219999999</v>
      </c>
    </row>
    <row r="100" spans="1:6" ht="9.9499999999999993" customHeight="1" x14ac:dyDescent="0.2">
      <c r="A100" s="58">
        <v>4310</v>
      </c>
      <c r="B100" s="141" t="s">
        <v>312</v>
      </c>
      <c r="C100" s="120">
        <v>0</v>
      </c>
      <c r="D100" s="120">
        <v>0</v>
      </c>
    </row>
    <row r="101" spans="1:6" ht="9.9499999999999993" customHeight="1" x14ac:dyDescent="0.2">
      <c r="A101" s="51">
        <v>4311</v>
      </c>
      <c r="B101" s="142" t="s">
        <v>313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42" t="s">
        <v>314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41" t="s">
        <v>315</v>
      </c>
      <c r="C103" s="120">
        <v>0</v>
      </c>
      <c r="D103" s="120">
        <v>0</v>
      </c>
    </row>
    <row r="104" spans="1:6" ht="9.9499999999999993" customHeight="1" x14ac:dyDescent="0.2">
      <c r="A104" s="51">
        <v>4321</v>
      </c>
      <c r="B104" s="142" t="s">
        <v>316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2" t="s">
        <v>317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2" t="s">
        <v>318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2" t="s">
        <v>319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2" t="s">
        <v>320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41" t="s">
        <v>321</v>
      </c>
      <c r="C109" s="120">
        <v>0</v>
      </c>
      <c r="D109" s="120">
        <v>0</v>
      </c>
    </row>
    <row r="110" spans="1:6" ht="9.9499999999999993" customHeight="1" x14ac:dyDescent="0.2">
      <c r="A110" s="51">
        <v>4331</v>
      </c>
      <c r="B110" s="142" t="s">
        <v>321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41" t="s">
        <v>322</v>
      </c>
      <c r="C111" s="120">
        <v>0</v>
      </c>
      <c r="D111" s="120">
        <v>0</v>
      </c>
    </row>
    <row r="112" spans="1:6" ht="9.9499999999999993" customHeight="1" x14ac:dyDescent="0.2">
      <c r="A112" s="51">
        <v>4341</v>
      </c>
      <c r="B112" s="142" t="s">
        <v>322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41" t="s">
        <v>323</v>
      </c>
      <c r="C113" s="120">
        <f>+C120</f>
        <v>14601129.199999999</v>
      </c>
      <c r="D113" s="120">
        <v>17717597.219999999</v>
      </c>
    </row>
    <row r="114" spans="1:6" ht="9.9499999999999993" customHeight="1" x14ac:dyDescent="0.2">
      <c r="A114" s="51">
        <v>4392</v>
      </c>
      <c r="B114" s="142" t="s">
        <v>324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2" t="s">
        <v>325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42" t="s">
        <v>326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2" t="s">
        <v>327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42" t="s">
        <v>328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2" t="s">
        <v>329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2" t="s">
        <v>323</v>
      </c>
      <c r="C120" s="52">
        <v>14601129.199999999</v>
      </c>
      <c r="D120" s="52">
        <v>17717597.219999999</v>
      </c>
    </row>
    <row r="121" spans="1:6" ht="9.9499999999999993" customHeight="1" x14ac:dyDescent="0.25">
      <c r="A121" s="58">
        <v>1120</v>
      </c>
      <c r="B121" s="133" t="s">
        <v>500</v>
      </c>
      <c r="C121" s="120">
        <v>0</v>
      </c>
      <c r="D121" s="120">
        <v>0</v>
      </c>
      <c r="F121"/>
    </row>
    <row r="122" spans="1:6" customFormat="1" ht="9.9499999999999993" customHeight="1" x14ac:dyDescent="0.25">
      <c r="A122" s="51">
        <v>1124</v>
      </c>
      <c r="B122" s="131" t="s">
        <v>501</v>
      </c>
      <c r="C122" s="52">
        <v>0</v>
      </c>
      <c r="D122" s="52">
        <v>0</v>
      </c>
    </row>
    <row r="123" spans="1:6" ht="9.9499999999999993" customHeight="1" x14ac:dyDescent="0.25">
      <c r="A123" s="51">
        <v>1124</v>
      </c>
      <c r="B123" s="131" t="s">
        <v>502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31" t="s">
        <v>503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31" t="s">
        <v>504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31" t="s">
        <v>505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31" t="s">
        <v>506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31" t="s">
        <v>507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31" t="s">
        <v>508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31" t="s">
        <v>509</v>
      </c>
      <c r="C130" s="52">
        <v>0</v>
      </c>
      <c r="D130" s="52">
        <v>0</v>
      </c>
      <c r="F130"/>
    </row>
    <row r="131" spans="1:6" ht="9.9499999999999993" customHeight="1" x14ac:dyDescent="0.25">
      <c r="A131" s="58">
        <v>5120</v>
      </c>
      <c r="B131" s="133" t="s">
        <v>110</v>
      </c>
      <c r="C131" s="120">
        <v>0</v>
      </c>
      <c r="D131" s="120">
        <v>0</v>
      </c>
      <c r="F131"/>
    </row>
    <row r="132" spans="1:6" ht="9.9499999999999993" customHeight="1" x14ac:dyDescent="0.25">
      <c r="A132" s="51">
        <v>5120</v>
      </c>
      <c r="B132" s="131" t="s">
        <v>110</v>
      </c>
      <c r="C132" s="52">
        <v>0</v>
      </c>
      <c r="D132" s="52">
        <v>0</v>
      </c>
      <c r="F132"/>
    </row>
    <row r="133" spans="1:6" ht="9.9499999999999993" customHeight="1" x14ac:dyDescent="0.25">
      <c r="A133" s="51"/>
      <c r="B133" s="134" t="s">
        <v>510</v>
      </c>
      <c r="C133" s="120">
        <f>C47+C48-C98</f>
        <v>-1361368.3599999975</v>
      </c>
      <c r="D133" s="120">
        <f>D47+D48-D98</f>
        <v>-6289883.6999999993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63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46 C7" xr:uid="{00000000-0002-0000-0700-000000000000}"/>
    <dataValidation allowBlank="1" showInputMessage="1" showErrorMessage="1" prompt="Saldo al 31 de diciembre del año anterior que se presenta" sqref="D46 D7" xr:uid="{00000000-0002-0000-0700-000001000000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3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13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37" t="s">
        <v>516</v>
      </c>
    </row>
    <row r="13" spans="1:2" ht="15" customHeight="1" x14ac:dyDescent="0.2">
      <c r="A13" s="113" t="s">
        <v>53</v>
      </c>
      <c r="B13" s="27" t="s">
        <v>517</v>
      </c>
    </row>
    <row r="14" spans="1:2" x14ac:dyDescent="0.2">
      <c r="B14" s="27" t="s">
        <v>513</v>
      </c>
    </row>
    <row r="16" spans="1:2" ht="22.5" x14ac:dyDescent="0.2">
      <c r="A16" s="129" t="s">
        <v>518</v>
      </c>
      <c r="B16" s="128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C8CB42-248C-4EA8-B7AA-B6D5EE3CA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Carlos Hugo Fuentes Anguiano</cp:lastModifiedBy>
  <cp:revision/>
  <dcterms:created xsi:type="dcterms:W3CDTF">2012-12-11T20:36:24Z</dcterms:created>
  <dcterms:modified xsi:type="dcterms:W3CDTF">2024-02-07T22:35:09Z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